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RCI\BU 41\RESP 1000\DEPT 612\Investor Relations - Working Results Releases\2016\Q316\Supplemental Information\"/>
    </mc:Choice>
  </mc:AlternateContent>
  <bookViews>
    <workbookView xWindow="0" yWindow="0" windowWidth="23040" windowHeight="8832" tabRatio="885"/>
  </bookViews>
  <sheets>
    <sheet name="Cover" sheetId="14" r:id="rId1"/>
    <sheet name="Consolidated Financial Results" sheetId="2" r:id="rId2"/>
    <sheet name="Additional Information" sheetId="3" r:id="rId3"/>
    <sheet name="Free Cash Flow" sheetId="4" r:id="rId4"/>
    <sheet name="Adjusted Net Debt" sheetId="5" r:id="rId5"/>
    <sheet name="Balance Sheet" sheetId="6" r:id="rId6"/>
    <sheet name="Cash Flow" sheetId="7" r:id="rId7"/>
    <sheet name="Wireless" sheetId="8" r:id="rId8"/>
    <sheet name="Cable" sheetId="9" r:id="rId9"/>
    <sheet name="Business Solutions" sheetId="10" r:id="rId10"/>
    <sheet name="Media" sheetId="11" r:id="rId11"/>
    <sheet name="Key Performance Indicators" sheetId="12" r:id="rId12"/>
    <sheet name="Non-GAAP Measures" sheetId="13" r:id="rId13"/>
  </sheets>
  <definedNames>
    <definedName name="_Order1" hidden="1">255</definedName>
    <definedName name="_Order2" hidden="1">255</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40884.7826388889</definedName>
    <definedName name="IQ_NTM" hidden="1">6000</definedName>
    <definedName name="IQ_TODAY" hidden="1">0</definedName>
    <definedName name="IQ_WEEK" hidden="1">50000</definedName>
    <definedName name="IQ_YTD" hidden="1">3000</definedName>
    <definedName name="IQ_YTDMONTH" hidden="1">130000</definedName>
    <definedName name="_xlnm.Print_Area" localSheetId="2">'Additional Information'!$A$1:$L$32</definedName>
    <definedName name="_xlnm.Print_Area" localSheetId="4">'Adjusted Net Debt'!$A$1:$J$23</definedName>
    <definedName name="_xlnm.Print_Area" localSheetId="5">'Balance Sheet'!$A$1:$J$49</definedName>
    <definedName name="_xlnm.Print_Area" localSheetId="9">'Business Solutions'!$A$1:$L$21</definedName>
    <definedName name="_xlnm.Print_Area" localSheetId="8">Cable!$A$1:$L$43</definedName>
    <definedName name="_xlnm.Print_Area" localSheetId="6">'Cash Flow'!$A$1:$L$53</definedName>
    <definedName name="_xlnm.Print_Area" localSheetId="1">'Consolidated Financial Results'!$A$1:$L$53</definedName>
    <definedName name="_xlnm.Print_Area" localSheetId="0">Cover!$A$1:$O$46</definedName>
    <definedName name="_xlnm.Print_Area" localSheetId="3">'Free Cash Flow'!$A$1:$L$18</definedName>
    <definedName name="_xlnm.Print_Area" localSheetId="11">'Key Performance Indicators'!$A$1:$H$7</definedName>
    <definedName name="_xlnm.Print_Area" localSheetId="10">Media!$A$1:$L$14</definedName>
    <definedName name="_xlnm.Print_Area" localSheetId="12">'Non-GAAP Measures'!$A$1:$E$12</definedName>
    <definedName name="_xlnm.Print_Area" localSheetId="7">Wireless!$A$1:$L$38</definedName>
    <definedName name="XINDEX">#REF!</definedName>
    <definedName name="XMTH">#REF!</definedName>
    <definedName name="XMTHEND">#REF!</definedName>
    <definedName name="XMTHEND1">#REF!</definedName>
    <definedName name="XMTHENDER">#REF!</definedName>
    <definedName name="XMTHtrunc">#REF!</definedName>
    <definedName name="XPYINDEX">#REF!</definedName>
    <definedName name="XQTR">#REF!</definedName>
    <definedName name="XYR">#REF!</definedName>
  </definedNames>
  <calcPr calcId="152511" calcMode="autoNoTable" calcOnSave="0"/>
</workbook>
</file>

<file path=xl/calcChain.xml><?xml version="1.0" encoding="utf-8"?>
<calcChain xmlns="http://schemas.openxmlformats.org/spreadsheetml/2006/main">
  <c r="A12" i="11" l="1"/>
  <c r="L10" i="11"/>
  <c r="K10" i="11"/>
  <c r="J10" i="11"/>
  <c r="I10" i="11"/>
  <c r="H10" i="11"/>
  <c r="F10" i="11"/>
  <c r="E10" i="11"/>
  <c r="D10" i="11"/>
  <c r="C10" i="11"/>
  <c r="A10" i="11" s="1"/>
  <c r="F16" i="10"/>
  <c r="E16" i="10"/>
  <c r="L12" i="10"/>
  <c r="K12" i="10"/>
  <c r="J12" i="10"/>
  <c r="H12" i="10"/>
  <c r="F12" i="10"/>
  <c r="E12" i="10"/>
  <c r="C12" i="10"/>
  <c r="C16" i="10" s="1"/>
  <c r="L10" i="10"/>
  <c r="K10" i="10"/>
  <c r="J10" i="10"/>
  <c r="I10" i="10"/>
  <c r="I12" i="10" s="1"/>
  <c r="H10" i="10"/>
  <c r="F10" i="10"/>
  <c r="E10" i="10"/>
  <c r="D10" i="10"/>
  <c r="D12" i="10" s="1"/>
  <c r="D16" i="10" s="1"/>
  <c r="C10" i="10"/>
  <c r="A40" i="9"/>
  <c r="A35" i="9"/>
  <c r="A29" i="9"/>
  <c r="L18" i="9"/>
  <c r="K18" i="9"/>
  <c r="J18" i="9"/>
  <c r="I18" i="9"/>
  <c r="H18" i="9"/>
  <c r="F18" i="9"/>
  <c r="E18" i="9"/>
  <c r="D18" i="9"/>
  <c r="C18" i="9"/>
  <c r="K13" i="9"/>
  <c r="K20" i="9" s="1"/>
  <c r="J13" i="9"/>
  <c r="J20" i="9" s="1"/>
  <c r="F13" i="9"/>
  <c r="F20" i="9" s="1"/>
  <c r="E13" i="9"/>
  <c r="E20" i="9" s="1"/>
  <c r="L11" i="9"/>
  <c r="L13" i="9" s="1"/>
  <c r="L20" i="9" s="1"/>
  <c r="K11" i="9"/>
  <c r="J11" i="9"/>
  <c r="I11" i="9"/>
  <c r="I13" i="9" s="1"/>
  <c r="I20" i="9" s="1"/>
  <c r="H11" i="9"/>
  <c r="H13" i="9" s="1"/>
  <c r="H20" i="9" s="1"/>
  <c r="F11" i="9"/>
  <c r="E11" i="9"/>
  <c r="D11" i="9"/>
  <c r="D13" i="9" s="1"/>
  <c r="D20" i="9" s="1"/>
  <c r="C11" i="9"/>
  <c r="C13" i="9" s="1"/>
  <c r="C20" i="9" s="1"/>
  <c r="A33" i="8"/>
  <c r="A27" i="8"/>
  <c r="K17" i="8"/>
  <c r="J17" i="8"/>
  <c r="F17" i="8"/>
  <c r="E17" i="8"/>
  <c r="L15" i="8"/>
  <c r="K15" i="8"/>
  <c r="J15" i="8"/>
  <c r="I15" i="8"/>
  <c r="H15" i="8"/>
  <c r="F15" i="8"/>
  <c r="E15" i="8"/>
  <c r="D15" i="8"/>
  <c r="C15" i="8"/>
  <c r="L10" i="8"/>
  <c r="L17" i="8" s="1"/>
  <c r="K10" i="8"/>
  <c r="J10" i="8"/>
  <c r="I10" i="8"/>
  <c r="I17" i="8" s="1"/>
  <c r="H10" i="8"/>
  <c r="H17" i="8" s="1"/>
  <c r="F10" i="8"/>
  <c r="E10" i="8"/>
  <c r="D10" i="8"/>
  <c r="D17" i="8" s="1"/>
  <c r="C10" i="8"/>
  <c r="C17" i="8" s="1"/>
  <c r="A51" i="7"/>
  <c r="A50" i="7"/>
  <c r="L47" i="7"/>
  <c r="K47" i="7"/>
  <c r="J47" i="7"/>
  <c r="I47" i="7"/>
  <c r="H47" i="7"/>
  <c r="F47" i="7"/>
  <c r="E47" i="7"/>
  <c r="D47" i="7"/>
  <c r="C47" i="7"/>
  <c r="A47" i="7" s="1"/>
  <c r="A41" i="7"/>
  <c r="A40" i="7"/>
  <c r="L37" i="7"/>
  <c r="K37" i="7"/>
  <c r="J37" i="7"/>
  <c r="I37" i="7"/>
  <c r="H37" i="7"/>
  <c r="F37" i="7"/>
  <c r="E37" i="7"/>
  <c r="D37" i="7"/>
  <c r="C37" i="7"/>
  <c r="A26" i="7"/>
  <c r="L23" i="7"/>
  <c r="L25" i="7" s="1"/>
  <c r="L28" i="7" s="1"/>
  <c r="L49" i="7" s="1"/>
  <c r="K23" i="7"/>
  <c r="K25" i="7" s="1"/>
  <c r="K28" i="7" s="1"/>
  <c r="K49" i="7" s="1"/>
  <c r="J23" i="7"/>
  <c r="J25" i="7" s="1"/>
  <c r="J28" i="7" s="1"/>
  <c r="I23" i="7"/>
  <c r="I25" i="7" s="1"/>
  <c r="I28" i="7" s="1"/>
  <c r="I49" i="7" s="1"/>
  <c r="H23" i="7"/>
  <c r="H25" i="7" s="1"/>
  <c r="H28" i="7" s="1"/>
  <c r="H49" i="7" s="1"/>
  <c r="F23" i="7"/>
  <c r="F25" i="7" s="1"/>
  <c r="F28" i="7" s="1"/>
  <c r="F49" i="7" s="1"/>
  <c r="E23" i="7"/>
  <c r="E25" i="7" s="1"/>
  <c r="E28" i="7" s="1"/>
  <c r="D23" i="7"/>
  <c r="D25" i="7" s="1"/>
  <c r="D28" i="7" s="1"/>
  <c r="D49" i="7" s="1"/>
  <c r="C23" i="7"/>
  <c r="C25" i="7" s="1"/>
  <c r="C28" i="7" s="1"/>
  <c r="C49" i="7" s="1"/>
  <c r="H44" i="6"/>
  <c r="H47" i="6" s="1"/>
  <c r="C44" i="6"/>
  <c r="C47" i="6" s="1"/>
  <c r="J37" i="6"/>
  <c r="J44" i="6" s="1"/>
  <c r="J47" i="6" s="1"/>
  <c r="I37" i="6"/>
  <c r="I44" i="6" s="1"/>
  <c r="I47" i="6" s="1"/>
  <c r="H37" i="6"/>
  <c r="G37" i="6"/>
  <c r="G44" i="6" s="1"/>
  <c r="G47" i="6" s="1"/>
  <c r="E37" i="6"/>
  <c r="E44" i="6" s="1"/>
  <c r="E47" i="6" s="1"/>
  <c r="D37" i="6"/>
  <c r="D44" i="6" s="1"/>
  <c r="D47" i="6" s="1"/>
  <c r="C37" i="6"/>
  <c r="J24" i="6"/>
  <c r="E24" i="6"/>
  <c r="J15" i="6"/>
  <c r="I15" i="6"/>
  <c r="I24" i="6" s="1"/>
  <c r="H15" i="6"/>
  <c r="H24" i="6" s="1"/>
  <c r="G15" i="6"/>
  <c r="G24" i="6" s="1"/>
  <c r="E15" i="6"/>
  <c r="D15" i="6"/>
  <c r="D24" i="6" s="1"/>
  <c r="C15" i="6"/>
  <c r="C24" i="6" s="1"/>
  <c r="A15" i="5"/>
  <c r="J10" i="5"/>
  <c r="J17" i="5" s="1"/>
  <c r="J20" i="5" s="1"/>
  <c r="I10" i="5"/>
  <c r="I17" i="5" s="1"/>
  <c r="I20" i="5" s="1"/>
  <c r="H10" i="5"/>
  <c r="H17" i="5" s="1"/>
  <c r="H20" i="5" s="1"/>
  <c r="G10" i="5"/>
  <c r="G17" i="5" s="1"/>
  <c r="G20" i="5" s="1"/>
  <c r="E10" i="5"/>
  <c r="E17" i="5" s="1"/>
  <c r="E20" i="5" s="1"/>
  <c r="D10" i="5"/>
  <c r="D17" i="5" s="1"/>
  <c r="D20" i="5" s="1"/>
  <c r="C10" i="5"/>
  <c r="C17" i="5" s="1"/>
  <c r="C20" i="5" s="1"/>
  <c r="L16" i="4"/>
  <c r="K16" i="4"/>
  <c r="J16" i="4"/>
  <c r="I16" i="4"/>
  <c r="H16" i="4"/>
  <c r="F16" i="4"/>
  <c r="E16" i="4"/>
  <c r="D16" i="4"/>
  <c r="C16" i="4"/>
  <c r="A26" i="3"/>
  <c r="L47" i="2"/>
  <c r="K47" i="2"/>
  <c r="J47" i="2"/>
  <c r="I47" i="2"/>
  <c r="H47" i="2"/>
  <c r="F47" i="2"/>
  <c r="E47" i="2"/>
  <c r="D47" i="2"/>
  <c r="C47" i="2"/>
  <c r="J28" i="2"/>
  <c r="J30" i="2" s="1"/>
  <c r="E28" i="2"/>
  <c r="E30" i="2" s="1"/>
  <c r="A27" i="2"/>
  <c r="L21" i="2"/>
  <c r="L28" i="2" s="1"/>
  <c r="L30" i="2" s="1"/>
  <c r="K21" i="2"/>
  <c r="K28" i="2" s="1"/>
  <c r="K30" i="2" s="1"/>
  <c r="J21" i="2"/>
  <c r="I21" i="2"/>
  <c r="I28" i="2" s="1"/>
  <c r="I30" i="2" s="1"/>
  <c r="H21" i="2"/>
  <c r="H28" i="2" s="1"/>
  <c r="H30" i="2" s="1"/>
  <c r="F21" i="2"/>
  <c r="F28" i="2" s="1"/>
  <c r="F30" i="2" s="1"/>
  <c r="E21" i="2"/>
  <c r="D21" i="2"/>
  <c r="D28" i="2" s="1"/>
  <c r="D30" i="2" s="1"/>
  <c r="C21" i="2"/>
  <c r="C28" i="2" s="1"/>
  <c r="C30" i="2" s="1"/>
  <c r="L13" i="2"/>
  <c r="K13" i="2"/>
  <c r="J13" i="2"/>
  <c r="I13" i="2"/>
  <c r="H13" i="2"/>
  <c r="F13" i="2"/>
  <c r="E13" i="2"/>
  <c r="D13" i="2"/>
  <c r="C13" i="2"/>
  <c r="E49" i="7" l="1"/>
  <c r="J49" i="7"/>
</calcChain>
</file>

<file path=xl/sharedStrings.xml><?xml version="1.0" encoding="utf-8"?>
<sst xmlns="http://schemas.openxmlformats.org/spreadsheetml/2006/main" count="380" uniqueCount="209">
  <si>
    <t>Rogers Communications Inc.</t>
  </si>
  <si>
    <t>Consolidated Financial Results</t>
  </si>
  <si>
    <t>(unaudited)</t>
  </si>
  <si>
    <t>(In millions of dollars, except per share amounts)</t>
  </si>
  <si>
    <t>Total</t>
  </si>
  <si>
    <t>Q3'16</t>
  </si>
  <si>
    <t>Q2'16</t>
  </si>
  <si>
    <t>Q1'16</t>
  </si>
  <si>
    <t>Q4'15</t>
  </si>
  <si>
    <t>Q3'15</t>
  </si>
  <si>
    <t>Q2'15</t>
  </si>
  <si>
    <t>Q1'15</t>
  </si>
  <si>
    <t>x</t>
  </si>
  <si>
    <t>Revenue</t>
  </si>
  <si>
    <t>Wireless</t>
  </si>
  <si>
    <t>Cable</t>
  </si>
  <si>
    <t>Business Solutions</t>
  </si>
  <si>
    <t>Media</t>
  </si>
  <si>
    <t>Corporate items and intercompany eliminations</t>
  </si>
  <si>
    <t>Adjusted operating profit (loss)</t>
  </si>
  <si>
    <r>
      <rPr>
        <sz val="10"/>
        <color rgb="FF000000"/>
        <rFont val="Arial"/>
      </rPr>
      <t xml:space="preserve">Adjusted operating profit </t>
    </r>
    <r>
      <rPr>
        <vertAlign val="superscript"/>
        <sz val="10"/>
        <color rgb="FF000000"/>
        <rFont val="Arial"/>
      </rPr>
      <t>1</t>
    </r>
  </si>
  <si>
    <t>Deduct (add):</t>
  </si>
  <si>
    <t>Stock-based compensation</t>
  </si>
  <si>
    <t>Depreciation and amortization</t>
  </si>
  <si>
    <t>Restructuring, acquisition and other</t>
  </si>
  <si>
    <t>Finance costs</t>
  </si>
  <si>
    <t>Net income before income taxes</t>
  </si>
  <si>
    <t>Income taxes</t>
  </si>
  <si>
    <t>Net income</t>
  </si>
  <si>
    <t>Earnings per share:</t>
  </si>
  <si>
    <t>Basic</t>
  </si>
  <si>
    <t>Diluted</t>
  </si>
  <si>
    <t>Add (deduct):</t>
  </si>
  <si>
    <t>Loss on repayment of long-term debt</t>
  </si>
  <si>
    <t>Net loss (gain) on divestitures pertaining to investments</t>
  </si>
  <si>
    <t>Gain on acquisition of Mobilicity</t>
  </si>
  <si>
    <t>Loss on non-controlling interest purchase obligation</t>
  </si>
  <si>
    <t>Loss on wind down of shomi</t>
  </si>
  <si>
    <t>Income tax impact of above items</t>
  </si>
  <si>
    <t>Income tax adjustment, legislative tax change</t>
  </si>
  <si>
    <r>
      <rPr>
        <sz val="10"/>
        <color rgb="FF000000"/>
        <rFont val="Arial"/>
      </rPr>
      <t>Adjusted net income</t>
    </r>
    <r>
      <rPr>
        <vertAlign val="superscript"/>
        <sz val="10"/>
        <color rgb="FF000000"/>
        <rFont val="Arial"/>
      </rPr>
      <t xml:space="preserve"> 1</t>
    </r>
  </si>
  <si>
    <r>
      <rPr>
        <sz val="10"/>
        <color rgb="FF000000"/>
        <rFont val="Arial"/>
      </rPr>
      <t>Adjusted earnings per share</t>
    </r>
    <r>
      <rPr>
        <vertAlign val="superscript"/>
        <sz val="10"/>
        <color rgb="FF000000"/>
        <rFont val="Arial"/>
      </rPr>
      <t>1</t>
    </r>
    <r>
      <rPr>
        <sz val="10"/>
        <color rgb="FF000000"/>
        <rFont val="Arial"/>
      </rPr>
      <t>:</t>
    </r>
  </si>
  <si>
    <r>
      <rPr>
        <vertAlign val="superscript"/>
        <sz val="10"/>
        <color rgb="FF000000"/>
        <rFont val="Arial"/>
      </rPr>
      <t xml:space="preserve">1 </t>
    </r>
    <r>
      <rPr>
        <sz val="10"/>
        <color rgb="FF000000"/>
        <rFont val="Arial"/>
      </rPr>
      <t>Adjusted operating profit, adjusted net income, and adjusted basic and diluted earnings per share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t>
    </r>
  </si>
  <si>
    <t>Additional Information</t>
  </si>
  <si>
    <t>(In millions of dollars, except capital intensity and per share amounts)</t>
  </si>
  <si>
    <t>Additions to property, plant and equipment</t>
  </si>
  <si>
    <t>Corporate</t>
  </si>
  <si>
    <t>Total additions to property, plant and equipment</t>
  </si>
  <si>
    <r>
      <rPr>
        <sz val="10"/>
        <color rgb="FF000000"/>
        <rFont val="Arial"/>
      </rPr>
      <t>Capital intensity</t>
    </r>
    <r>
      <rPr>
        <vertAlign val="superscript"/>
        <sz val="10"/>
        <color rgb="FF000000"/>
        <rFont val="Arial"/>
      </rPr>
      <t xml:space="preserve"> 1</t>
    </r>
  </si>
  <si>
    <t>Consolidated</t>
  </si>
  <si>
    <r>
      <rPr>
        <sz val="10"/>
        <color rgb="FF000000"/>
        <rFont val="Arial"/>
      </rPr>
      <t>Adjusted operating profit</t>
    </r>
    <r>
      <rPr>
        <vertAlign val="superscript"/>
        <sz val="10"/>
        <color rgb="FF000000"/>
        <rFont val="Arial"/>
      </rPr>
      <t xml:space="preserve"> 2</t>
    </r>
  </si>
  <si>
    <t>Interest on borrowings, net of capitalized interest</t>
  </si>
  <si>
    <r>
      <rPr>
        <sz val="10"/>
        <color rgb="FF000000"/>
        <rFont val="Arial"/>
      </rPr>
      <t>Free cash flow</t>
    </r>
    <r>
      <rPr>
        <vertAlign val="superscript"/>
        <sz val="10"/>
        <color rgb="FF000000"/>
        <rFont val="Arial"/>
      </rPr>
      <t xml:space="preserve"> 2</t>
    </r>
  </si>
  <si>
    <t>Dividends declared</t>
  </si>
  <si>
    <t>Dividends per share</t>
  </si>
  <si>
    <r>
      <rPr>
        <vertAlign val="superscript"/>
        <sz val="10"/>
        <color rgb="FF000000"/>
        <rFont val="Arial"/>
      </rPr>
      <t xml:space="preserve">1 </t>
    </r>
    <r>
      <rPr>
        <sz val="10"/>
        <color rgb="FF000000"/>
        <rFont val="Arial"/>
      </rPr>
      <t xml:space="preserve">See “Key Performance Indicators”.
</t>
    </r>
    <r>
      <rPr>
        <vertAlign val="superscript"/>
        <sz val="10"/>
        <color rgb="FF000000"/>
        <rFont val="Arial"/>
      </rPr>
      <t>2</t>
    </r>
    <r>
      <rPr>
        <sz val="10"/>
        <color rgb="FF000000"/>
        <rFont val="Arial"/>
      </rPr>
      <t xml:space="preserve"> Adjusted operating profit and free cash flow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t>
    </r>
  </si>
  <si>
    <t>Free Cash Flow</t>
  </si>
  <si>
    <t>(In millions of dollars)</t>
  </si>
  <si>
    <t>Cash provided by operating activities</t>
  </si>
  <si>
    <t>Interest paid</t>
  </si>
  <si>
    <t>Change in non-cash working capital</t>
  </si>
  <si>
    <t>Other adjustments</t>
  </si>
  <si>
    <r>
      <rPr>
        <sz val="10"/>
        <color rgb="FF000000"/>
        <rFont val="Arial"/>
      </rPr>
      <t xml:space="preserve">Free cash flow </t>
    </r>
    <r>
      <rPr>
        <vertAlign val="superscript"/>
        <sz val="10"/>
        <color rgb="FF000000"/>
        <rFont val="Arial"/>
      </rPr>
      <t>1</t>
    </r>
  </si>
  <si>
    <r>
      <rPr>
        <vertAlign val="superscript"/>
        <sz val="10"/>
        <color rgb="FF000000"/>
        <rFont val="Arial"/>
      </rPr>
      <t>1</t>
    </r>
    <r>
      <rPr>
        <sz val="10"/>
        <color rgb="FF000000"/>
        <rFont val="Arial"/>
      </rPr>
      <t xml:space="preserve"> Free cash flow is a non-GAAP measure and should not be considered as a substitute or alternative for GAAP measures. It is not a defined term under IFRS and does not have a standard meaning, so may not be a reliable way to compare us to other companies. See “Non-GAAP Measures” for information about this measure, including how we calculate it.</t>
    </r>
  </si>
  <si>
    <t>Adjusted Net Debt</t>
  </si>
  <si>
    <t>(In millions of dollars, except ratios)</t>
  </si>
  <si>
    <t>Current portion of long-term debt</t>
  </si>
  <si>
    <t>Long-term debt</t>
  </si>
  <si>
    <t>Deferred transaction costs and discounts</t>
  </si>
  <si>
    <t>Net debt derivative assets</t>
  </si>
  <si>
    <t>Short-term borrowings</t>
  </si>
  <si>
    <r>
      <rPr>
        <sz val="10"/>
        <color rgb="FF000000"/>
        <rFont val="Arial"/>
      </rPr>
      <t xml:space="preserve">Adjusted net debt </t>
    </r>
    <r>
      <rPr>
        <vertAlign val="superscript"/>
        <sz val="10"/>
        <color rgb="FF000000"/>
        <rFont val="Arial"/>
      </rPr>
      <t>1</t>
    </r>
  </si>
  <si>
    <t>Divided by: trailing 12-month adjusted operating profit</t>
  </si>
  <si>
    <r>
      <rPr>
        <sz val="10"/>
        <color rgb="FF000000"/>
        <rFont val="Arial"/>
      </rPr>
      <t xml:space="preserve">Adjusted net debt / adjusted operating profit </t>
    </r>
    <r>
      <rPr>
        <vertAlign val="superscript"/>
        <sz val="10"/>
        <color rgb="FF000000"/>
        <rFont val="Arial"/>
      </rPr>
      <t>1</t>
    </r>
  </si>
  <si>
    <r>
      <rPr>
        <vertAlign val="superscript"/>
        <sz val="10"/>
        <color rgb="FF000000"/>
        <rFont val="Arial"/>
      </rPr>
      <t>1</t>
    </r>
    <r>
      <rPr>
        <sz val="10"/>
        <color rgb="FF000000"/>
        <rFont val="Arial"/>
      </rPr>
      <t xml:space="preserve"> Adjusted net debt and adjusted net debt / adjusted operating profit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t>
    </r>
  </si>
  <si>
    <t>Consolidated Statements of Financial Position</t>
  </si>
  <si>
    <t>ASSETS</t>
  </si>
  <si>
    <t>Current assets:</t>
  </si>
  <si>
    <t>Cash and cash equivalents</t>
  </si>
  <si>
    <t>Accounts receivable</t>
  </si>
  <si>
    <t>Inventories</t>
  </si>
  <si>
    <t>Other current assets</t>
  </si>
  <si>
    <t>Current portion of derivative instruments</t>
  </si>
  <si>
    <t>Total current assets</t>
  </si>
  <si>
    <t>Property, plant and equipment</t>
  </si>
  <si>
    <t>Intangible assets</t>
  </si>
  <si>
    <t>Investments</t>
  </si>
  <si>
    <t>Derivative instruments</t>
  </si>
  <si>
    <t>Other long-term assets</t>
  </si>
  <si>
    <t>Deferred tax assets</t>
  </si>
  <si>
    <t>Goodwill</t>
  </si>
  <si>
    <t>Total assets</t>
  </si>
  <si>
    <t>LIABILITIES AND SHAREHOLDERS' EQUITY</t>
  </si>
  <si>
    <t>Current liabilities:</t>
  </si>
  <si>
    <t>Bank advances</t>
  </si>
  <si>
    <t>Accounts payable and accrued liabilities</t>
  </si>
  <si>
    <t>Income tax payable</t>
  </si>
  <si>
    <t>Current portion of provisions</t>
  </si>
  <si>
    <t>Unearned revenue</t>
  </si>
  <si>
    <t>Total current liabilities</t>
  </si>
  <si>
    <t>Provisions</t>
  </si>
  <si>
    <t>Other long-term liabilities</t>
  </si>
  <si>
    <t>Deferred tax liabilities</t>
  </si>
  <si>
    <t>Total liabilities</t>
  </si>
  <si>
    <t>Shareholders' equity</t>
  </si>
  <si>
    <t>Total liabilities and shareholders' equity</t>
  </si>
  <si>
    <t>Consolidated Statements of Cash Flows</t>
  </si>
  <si>
    <t>Cash provided by (used in):</t>
  </si>
  <si>
    <t>Operating activities:</t>
  </si>
  <si>
    <t>Net income for the period</t>
  </si>
  <si>
    <t>Adjustments to reconcile net income to</t>
  </si>
  <si>
    <t>cash provided by operating activities:</t>
  </si>
  <si>
    <t>Depreciation and amortization</t>
  </si>
  <si>
    <t>Program rights amortization</t>
  </si>
  <si>
    <t>Finance costs</t>
  </si>
  <si>
    <t>Income taxes</t>
  </si>
  <si>
    <t>Stock-based compensation</t>
  </si>
  <si>
    <t>Post-employment benefits contributions, net of expense</t>
  </si>
  <si>
    <t>Net loss (gain) on divestitures pertaining to investments</t>
  </si>
  <si>
    <t>Loss on wind down of shomi</t>
  </si>
  <si>
    <t>Gain on acquisition of Mobilicity</t>
  </si>
  <si>
    <t>Other</t>
  </si>
  <si>
    <t>Change in non-cash operating working capital items</t>
  </si>
  <si>
    <t>Investing activities:</t>
  </si>
  <si>
    <r>
      <rPr>
        <sz val="10"/>
        <color rgb="FF000000"/>
        <rFont val="Arial"/>
      </rPr>
      <t xml:space="preserve">Additions to program rights </t>
    </r>
    <r>
      <rPr>
        <vertAlign val="superscript"/>
        <sz val="10"/>
        <color rgb="FF000000"/>
        <rFont val="Arial"/>
      </rPr>
      <t>1</t>
    </r>
  </si>
  <si>
    <t>Changes in non-cash working capital related to</t>
  </si>
  <si>
    <r>
      <rPr>
        <sz val="10"/>
        <color rgb="FF000000"/>
        <rFont val="Arial"/>
      </rPr>
      <t xml:space="preserve">     property, plant and equipment and intangible assets </t>
    </r>
    <r>
      <rPr>
        <vertAlign val="superscript"/>
        <sz val="10"/>
        <color rgb="FF000000"/>
        <rFont val="Arial"/>
      </rPr>
      <t>1</t>
    </r>
  </si>
  <si>
    <t>Acquisitions and strategic transactions, net of cash acquired</t>
  </si>
  <si>
    <t>Other</t>
  </si>
  <si>
    <t>Cash used in investing activities</t>
  </si>
  <si>
    <t>Financing activities:</t>
  </si>
  <si>
    <t>Transaction costs incurred</t>
  </si>
  <si>
    <t>Dividends paid</t>
  </si>
  <si>
    <t>Change in cash and cash equivalents</t>
  </si>
  <si>
    <t>(In millions of dollars, except margins)</t>
  </si>
  <si>
    <r>
      <rPr>
        <b/>
        <sz val="10"/>
        <color rgb="FF000000"/>
        <rFont val="Arial"/>
      </rPr>
      <t xml:space="preserve">Q3'15 </t>
    </r>
    <r>
      <rPr>
        <b/>
        <vertAlign val="superscript"/>
        <sz val="10"/>
        <color rgb="FF000000"/>
        <rFont val="Arial"/>
      </rPr>
      <t>1</t>
    </r>
  </si>
  <si>
    <t>Service revenue</t>
  </si>
  <si>
    <t>Equipment revenue</t>
  </si>
  <si>
    <t>Operating expenses</t>
  </si>
  <si>
    <t>Cost of equipment</t>
  </si>
  <si>
    <t>Other operating expenses</t>
  </si>
  <si>
    <t>Adjusted operating profit</t>
  </si>
  <si>
    <t>Adjusted operating profit margin as a % of network revenue</t>
  </si>
  <si>
    <r>
      <rPr>
        <b/>
        <sz val="10"/>
        <color rgb="FF000000"/>
        <rFont val="Arial"/>
      </rPr>
      <t xml:space="preserve">Wireless Subscriber Results </t>
    </r>
    <r>
      <rPr>
        <b/>
        <vertAlign val="superscript"/>
        <sz val="10"/>
        <color rgb="FF000000"/>
        <rFont val="Arial"/>
      </rPr>
      <t>2</t>
    </r>
  </si>
  <si>
    <t>(In thousands, except churn, postpaid ARPA, and blended ARPU)</t>
  </si>
  <si>
    <t>Postpaid</t>
  </si>
  <si>
    <t>Gross additions</t>
  </si>
  <si>
    <r>
      <rPr>
        <sz val="10"/>
        <color rgb="FF000000"/>
        <rFont val="Arial"/>
      </rPr>
      <t xml:space="preserve">Total postpaid subscribers </t>
    </r>
    <r>
      <rPr>
        <vertAlign val="superscript"/>
        <sz val="10"/>
        <color rgb="FF000000"/>
        <rFont val="Arial"/>
      </rPr>
      <t>3</t>
    </r>
  </si>
  <si>
    <t>Churn (monthly)</t>
  </si>
  <si>
    <t>ARPA (monthly)</t>
  </si>
  <si>
    <t>Prepaid</t>
  </si>
  <si>
    <r>
      <rPr>
        <sz val="10"/>
        <color rgb="FF000000"/>
        <rFont val="Arial"/>
      </rPr>
      <t xml:space="preserve">Total prepaid subscribers </t>
    </r>
    <r>
      <rPr>
        <vertAlign val="superscript"/>
        <sz val="10"/>
        <color rgb="FF000000"/>
        <rFont val="Arial"/>
      </rPr>
      <t>3,4</t>
    </r>
  </si>
  <si>
    <t>Blended ARPU (monthly)</t>
  </si>
  <si>
    <r>
      <rPr>
        <vertAlign val="superscript"/>
        <sz val="10"/>
        <color rgb="FF000000"/>
        <rFont val="Arial"/>
      </rPr>
      <t>1</t>
    </r>
    <r>
      <rPr>
        <sz val="10"/>
        <color rgb="FF000000"/>
        <rFont val="Arial"/>
      </rPr>
      <t xml:space="preserve"> The operating results of Mobilicity are included in the Wireless results of operations from the date of acquisition on July 2, 2015.
</t>
    </r>
    <r>
      <rPr>
        <vertAlign val="superscript"/>
        <sz val="10"/>
        <color rgb="FF000000"/>
        <rFont val="Arial"/>
      </rPr>
      <t>2</t>
    </r>
    <r>
      <rPr>
        <sz val="10"/>
        <color rgb="FF000000"/>
        <rFont val="Arial"/>
      </rPr>
      <t xml:space="preserve"> Subscriber counts, subscriber churn, postpaid ARPA, and blended ARPU are key performance indicators. See “Key Performance Indicators”.
</t>
    </r>
    <r>
      <rPr>
        <vertAlign val="superscript"/>
        <sz val="10"/>
        <color rgb="FF000000"/>
        <rFont val="Arial"/>
      </rPr>
      <t>3</t>
    </r>
    <r>
      <rPr>
        <sz val="10"/>
        <color rgb="FF000000"/>
        <rFont val="Arial"/>
      </rPr>
      <t xml:space="preserve"> As at end of period. 
</t>
    </r>
    <r>
      <rPr>
        <vertAlign val="superscript"/>
        <sz val="10"/>
        <color rgb="FF000000"/>
        <rFont val="Arial"/>
      </rPr>
      <t>4</t>
    </r>
    <r>
      <rPr>
        <sz val="10"/>
        <color rgb="FF000000"/>
        <rFont val="Arial"/>
      </rPr>
      <t xml:space="preserve"> On July 2, 2015, we acquired approximately 154,000 Wireless prepaid subscribers as a result of our acquisition of Mobilicity, which are not included in net additions, but do appear in the ending total balance for September 30, 2015. </t>
    </r>
  </si>
  <si>
    <t>Internet</t>
  </si>
  <si>
    <t>Television</t>
  </si>
  <si>
    <t>Phone</t>
  </si>
  <si>
    <t>Cost of equipment</t>
  </si>
  <si>
    <t>Other operating expenses</t>
  </si>
  <si>
    <t>Adjusted operating profit margin</t>
  </si>
  <si>
    <r>
      <rPr>
        <b/>
        <sz val="10"/>
        <color rgb="FF000000"/>
        <rFont val="Arial"/>
      </rPr>
      <t>Subscriber Results</t>
    </r>
    <r>
      <rPr>
        <b/>
        <vertAlign val="superscript"/>
        <sz val="10"/>
        <color rgb="FF000000"/>
        <rFont val="Arial"/>
      </rPr>
      <t xml:space="preserve"> 1</t>
    </r>
  </si>
  <si>
    <t>(In thousands)</t>
  </si>
  <si>
    <r>
      <rPr>
        <sz val="10"/>
        <color rgb="FF000000"/>
        <rFont val="Arial"/>
      </rPr>
      <t xml:space="preserve">Total Internet subscribers </t>
    </r>
    <r>
      <rPr>
        <vertAlign val="superscript"/>
        <sz val="10"/>
        <color rgb="FF000000"/>
        <rFont val="Arial"/>
      </rPr>
      <t>2</t>
    </r>
  </si>
  <si>
    <t>Net losses</t>
  </si>
  <si>
    <r>
      <rPr>
        <sz val="10"/>
        <color rgb="FF000000"/>
        <rFont val="Arial"/>
      </rPr>
      <t xml:space="preserve">Total Television subscribers </t>
    </r>
    <r>
      <rPr>
        <vertAlign val="superscript"/>
        <sz val="10"/>
        <color rgb="FF000000"/>
        <rFont val="Arial"/>
      </rPr>
      <t>2</t>
    </r>
  </si>
  <si>
    <r>
      <rPr>
        <sz val="10"/>
        <color rgb="FF000000"/>
        <rFont val="Arial"/>
      </rPr>
      <t xml:space="preserve">Total Phone subscribers </t>
    </r>
    <r>
      <rPr>
        <vertAlign val="superscript"/>
        <sz val="10"/>
        <color rgb="FF000000"/>
        <rFont val="Arial"/>
      </rPr>
      <t>2</t>
    </r>
  </si>
  <si>
    <r>
      <rPr>
        <sz val="10"/>
        <color rgb="FF000000"/>
        <rFont val="Arial"/>
      </rPr>
      <t xml:space="preserve">Cable homes passed </t>
    </r>
    <r>
      <rPr>
        <vertAlign val="superscript"/>
        <sz val="10"/>
        <color rgb="FF000000"/>
        <rFont val="Arial"/>
      </rPr>
      <t>2</t>
    </r>
  </si>
  <si>
    <r>
      <rPr>
        <sz val="10"/>
        <color rgb="FF000000"/>
        <rFont val="Arial"/>
      </rPr>
      <t xml:space="preserve">Total service units </t>
    </r>
    <r>
      <rPr>
        <vertAlign val="superscript"/>
        <sz val="10"/>
        <color rgb="FF000000"/>
        <rFont val="Arial"/>
      </rPr>
      <t>3</t>
    </r>
  </si>
  <si>
    <r>
      <rPr>
        <sz val="10"/>
        <color rgb="FF000000"/>
        <rFont val="Arial"/>
      </rPr>
      <t xml:space="preserve">Total service units </t>
    </r>
    <r>
      <rPr>
        <vertAlign val="superscript"/>
        <sz val="10"/>
        <color rgb="FF000000"/>
        <rFont val="Arial"/>
      </rPr>
      <t>2</t>
    </r>
  </si>
  <si>
    <r>
      <rPr>
        <vertAlign val="superscript"/>
        <sz val="10"/>
        <color rgb="FF000000"/>
        <rFont val="Arial"/>
      </rPr>
      <t xml:space="preserve">1 </t>
    </r>
    <r>
      <rPr>
        <sz val="10"/>
        <color rgb="FF000000"/>
        <rFont val="Arial"/>
      </rPr>
      <t xml:space="preserve">Subscriber counts are key performance indicators. See “Key Performance Indicators”.
</t>
    </r>
    <r>
      <rPr>
        <vertAlign val="superscript"/>
        <sz val="10"/>
        <color rgb="FF000000"/>
        <rFont val="Arial"/>
      </rPr>
      <t xml:space="preserve">2 </t>
    </r>
    <r>
      <rPr>
        <sz val="10"/>
        <color rgb="FF000000"/>
        <rFont val="Arial"/>
      </rPr>
      <t xml:space="preserve">As at end of period.
</t>
    </r>
    <r>
      <rPr>
        <vertAlign val="superscript"/>
        <sz val="10"/>
        <color rgb="FF000000"/>
        <rFont val="Arial"/>
      </rPr>
      <t>3</t>
    </r>
    <r>
      <rPr>
        <sz val="10"/>
        <color rgb="FF000000"/>
        <rFont val="Arial"/>
      </rPr>
      <t xml:space="preserve"> Includes Internet, Television, and Phone subscribers.</t>
    </r>
  </si>
  <si>
    <r>
      <rPr>
        <b/>
        <sz val="10"/>
        <color rgb="FF000000"/>
        <rFont val="Arial"/>
      </rPr>
      <t xml:space="preserve">Q4'15 </t>
    </r>
    <r>
      <rPr>
        <b/>
        <vertAlign val="superscript"/>
        <sz val="10"/>
        <color rgb="FF000000"/>
        <rFont val="Arial"/>
      </rPr>
      <t>1</t>
    </r>
  </si>
  <si>
    <t>Next generation</t>
  </si>
  <si>
    <t>Legacy</t>
  </si>
  <si>
    <r>
      <rPr>
        <vertAlign val="superscript"/>
        <sz val="10"/>
        <color rgb="FF000000"/>
        <rFont val="Arial"/>
      </rPr>
      <t>1</t>
    </r>
    <r>
      <rPr>
        <sz val="10"/>
        <color rgb="FF000000"/>
        <rFont val="Arial"/>
      </rPr>
      <t xml:space="preserve"> The operating results of Internetworking Atlantic Inc. are included in the Business Solutions results of operations from the date of acquisition on November 30, 2015.</t>
    </r>
  </si>
  <si>
    <t>Key Performance Indicators</t>
  </si>
  <si>
    <r>
      <rPr>
        <sz val="10"/>
        <color rgb="FF000000"/>
        <rFont val="Arial"/>
      </rPr>
      <t xml:space="preserve">• Subscriber counts;
</t>
    </r>
    <r>
      <rPr>
        <sz val="10"/>
        <color rgb="FF000000"/>
        <rFont val="Arial"/>
      </rPr>
      <t xml:space="preserve">• Subscriber churn;
</t>
    </r>
    <r>
      <rPr>
        <sz val="10"/>
        <color rgb="FF000000"/>
        <rFont val="Arial"/>
      </rPr>
      <t xml:space="preserve">• Postpaid average revenue per account (ARPA);
</t>
    </r>
    <r>
      <rPr>
        <sz val="10"/>
        <color rgb="FF000000"/>
        <rFont val="Arial"/>
      </rPr>
      <t xml:space="preserve">• Blended average revenue per user (ARPU); and
</t>
    </r>
    <r>
      <rPr>
        <sz val="10"/>
        <color rgb="FF000000"/>
        <rFont val="Arial"/>
      </rPr>
      <t>• Capital intensity.</t>
    </r>
  </si>
  <si>
    <t>Non-GAAP Measures</t>
  </si>
  <si>
    <t>We use the following non-GAAP measures. These are reviewed regularly by management and our Board in assessing our performance and making decisions regarding the ongoing operations of our business and its ability to generate cash flows. Some or all of these measures may also be used by investors, lending institutions, and credit rating agencies as indicators of our operating performance, of our ability to incur and service debt, and as measurements to value companies in the telecommunications sector. These are not recognized measures under GAAP and do not have standard meanings under IFRS, so may not be reliable ways to compare us to other companies.</t>
  </si>
  <si>
    <t>Non-GAAP measure</t>
  </si>
  <si>
    <t>Why we use it</t>
  </si>
  <si>
    <t>How we calculate it</t>
  </si>
  <si>
    <t>Most comparable IFRS financial measure</t>
  </si>
  <si>
    <r>
      <rPr>
        <sz val="10"/>
        <color rgb="FF000000"/>
        <rFont val="Arial"/>
      </rPr>
      <t xml:space="preserve">Adjusted operating profit
</t>
    </r>
    <r>
      <rPr>
        <sz val="10"/>
        <color rgb="FF000000"/>
        <rFont val="Arial"/>
      </rPr>
      <t>Adjusted operating profit margin</t>
    </r>
  </si>
  <si>
    <r>
      <rPr>
        <sz val="10"/>
        <color rgb="FF000000"/>
        <rFont val="Arial"/>
      </rPr>
      <t xml:space="preserve">•
</t>
    </r>
    <r>
      <rPr>
        <sz val="10"/>
        <color rgb="FF000000"/>
        <rFont val="Arial"/>
      </rPr>
      <t xml:space="preserve">•
</t>
    </r>
    <r>
      <rPr>
        <sz val="10"/>
        <color rgb="FF000000"/>
        <rFont val="Arial"/>
      </rPr>
      <t>•</t>
    </r>
  </si>
  <si>
    <r>
      <rPr>
        <sz val="10"/>
        <color rgb="FF000000"/>
        <rFont val="Arial"/>
      </rPr>
      <t xml:space="preserve">To evaluate the performance of our businesses, and when making decisions about the ongoing operations of the business and our ability to generate cash flows. 
</t>
    </r>
    <r>
      <rPr>
        <sz val="10"/>
        <color rgb="FF000000"/>
        <rFont val="Arial"/>
      </rPr>
      <t xml:space="preserve">We believe that certain investors and analysts use adjusted operating profit to measure our ability to service debt and to meet other payment obligations. 
</t>
    </r>
    <r>
      <rPr>
        <sz val="10"/>
        <color rgb="FF000000"/>
        <rFont val="Arial"/>
      </rPr>
      <t>We also use it as one component in determining short-term incentive compensation for all management employees.</t>
    </r>
  </si>
  <si>
    <r>
      <rPr>
        <sz val="10"/>
        <color rgb="FF000000"/>
        <rFont val="Arial"/>
      </rPr>
      <t xml:space="preserve">Adjusted operating profit:
</t>
    </r>
    <r>
      <rPr>
        <sz val="10"/>
        <color rgb="FF000000"/>
        <rFont val="Arial"/>
      </rPr>
      <t xml:space="preserve">Net income
</t>
    </r>
    <r>
      <rPr>
        <i/>
        <sz val="10"/>
        <color rgb="FF000000"/>
        <rFont val="Arial"/>
      </rPr>
      <t xml:space="preserve">add (deduct)
</t>
    </r>
    <r>
      <rPr>
        <sz val="10"/>
        <color rgb="FF000000"/>
        <rFont val="Arial"/>
      </rPr>
      <t xml:space="preserve">income taxes, other expense (income), finance costs, restructuring, acquisition and other, depreciation and amortization, stock-based compensation, and impairment of assets.
</t>
    </r>
    <r>
      <rPr>
        <sz val="10"/>
        <color rgb="FF000000"/>
        <rFont val="Arial"/>
      </rPr>
      <t xml:space="preserve">Adjusted operating profit margin:
</t>
    </r>
    <r>
      <rPr>
        <sz val="10"/>
        <color rgb="FF000000"/>
        <rFont val="Arial"/>
      </rPr>
      <t xml:space="preserve">Adjusted operating profit
</t>
    </r>
    <r>
      <rPr>
        <i/>
        <sz val="10"/>
        <color rgb="FF000000"/>
        <rFont val="Arial"/>
      </rPr>
      <t xml:space="preserve">divided by
</t>
    </r>
    <r>
      <rPr>
        <sz val="10"/>
        <color rgb="FF000000"/>
        <rFont val="Arial"/>
      </rPr>
      <t>revenue (service revenue for Wireless).</t>
    </r>
  </si>
  <si>
    <r>
      <rPr>
        <sz val="10"/>
        <color rgb="FF000000"/>
        <rFont val="Arial"/>
      </rPr>
      <t xml:space="preserve">Adjusted net income
</t>
    </r>
    <r>
      <rPr>
        <sz val="10"/>
        <color rgb="FF000000"/>
        <rFont val="Arial"/>
      </rPr>
      <t>Adjusted basic and diluted earnings per share</t>
    </r>
  </si>
  <si>
    <t>•</t>
  </si>
  <si>
    <t>To assess the performance of our businesses before the effects of the noted items, because they affect the comparability of our financial results and could potentially distort the analysis of trends in business performance. Excluding these items does not imply that they are non-recurring.</t>
  </si>
  <si>
    <r>
      <rPr>
        <sz val="10"/>
        <color rgb="FF000000"/>
        <rFont val="Arial"/>
      </rPr>
      <t xml:space="preserve">Adjusted net income:
</t>
    </r>
    <r>
      <rPr>
        <sz val="10"/>
        <color rgb="FF000000"/>
        <rFont val="Arial"/>
      </rPr>
      <t xml:space="preserve">Net income 
</t>
    </r>
    <r>
      <rPr>
        <i/>
        <sz val="10"/>
        <color rgb="FF000000"/>
        <rFont val="Arial"/>
      </rPr>
      <t xml:space="preserve">add (deduct)
</t>
    </r>
    <r>
      <rPr>
        <sz val="10"/>
        <color rgb="FF000000"/>
        <rFont val="Arial"/>
      </rPr>
      <t xml:space="preserve">stock-based compensation, restructuring, acquisition and other, impairment of assets, loss (gain) on sale or wind down of investments, (gain) on acquisitions, loss on non-controlling interest purchase obligations, loss on repayment of long-term debt, and income tax adjustments on these items, including adjustments as a result of legislative changes.
</t>
    </r>
    <r>
      <rPr>
        <sz val="10"/>
        <color rgb="FF000000"/>
        <rFont val="Arial"/>
      </rPr>
      <t xml:space="preserve">Adjusted basic and diluted earnings per share:
</t>
    </r>
    <r>
      <rPr>
        <sz val="10"/>
        <color rgb="FF000000"/>
        <rFont val="Arial"/>
      </rPr>
      <t xml:space="preserve">Adjusted net income
</t>
    </r>
    <r>
      <rPr>
        <i/>
        <sz val="10"/>
        <color rgb="FF000000"/>
        <rFont val="Arial"/>
      </rPr>
      <t xml:space="preserve">divided by
</t>
    </r>
    <r>
      <rPr>
        <sz val="10"/>
        <color rgb="FF000000"/>
        <rFont val="Arial"/>
      </rPr>
      <t>basic and diluted weighted average shares outstanding.</t>
    </r>
  </si>
  <si>
    <r>
      <rPr>
        <sz val="10"/>
        <color rgb="FF000000"/>
        <rFont val="Arial"/>
      </rPr>
      <t xml:space="preserve">Net income
</t>
    </r>
    <r>
      <rPr>
        <sz val="10"/>
        <color rgb="FF000000"/>
        <rFont val="Arial"/>
      </rPr>
      <t>Basic and diluted earnings per share</t>
    </r>
  </si>
  <si>
    <t>Free cash flow</t>
  </si>
  <si>
    <r>
      <rPr>
        <sz val="10"/>
        <color rgb="FF000000"/>
        <rFont val="Arial"/>
      </rPr>
      <t xml:space="preserve">•
</t>
    </r>
    <r>
      <rPr>
        <sz val="10"/>
        <color rgb="FF000000"/>
        <rFont val="Arial"/>
      </rPr>
      <t>•</t>
    </r>
  </si>
  <si>
    <r>
      <rPr>
        <sz val="10"/>
        <color rgb="FF000000"/>
        <rFont val="Arial"/>
      </rPr>
      <t xml:space="preserve">To show how much cash we have available to repay debt and reinvest in our company, which is an important indicator of our financial strength and performance.
</t>
    </r>
    <r>
      <rPr>
        <sz val="10"/>
        <color rgb="FF000000"/>
        <rFont val="Arial"/>
      </rPr>
      <t>We believe that some investors and analysts use free cash flow to value a business and its underlying assets.</t>
    </r>
  </si>
  <si>
    <r>
      <rPr>
        <sz val="10"/>
        <color rgb="FF000000"/>
        <rFont val="Arial"/>
      </rPr>
      <t xml:space="preserve">Adjusted operating profit 
</t>
    </r>
    <r>
      <rPr>
        <i/>
        <sz val="10"/>
        <color rgb="FF000000"/>
        <rFont val="Arial"/>
      </rPr>
      <t xml:space="preserve">deduct
</t>
    </r>
    <r>
      <rPr>
        <sz val="10"/>
        <color rgb="FF000000"/>
        <rFont val="Arial"/>
      </rPr>
      <t>additions to property, plant and equipment, interest on borrowings net of capitalized interest, and cash income taxes.</t>
    </r>
  </si>
  <si>
    <t>Adjusted net debt</t>
  </si>
  <si>
    <r>
      <rPr>
        <sz val="10"/>
        <color rgb="FF000000"/>
        <rFont val="Arial"/>
      </rPr>
      <t xml:space="preserve">•
</t>
    </r>
    <r>
      <rPr>
        <sz val="10"/>
        <color rgb="FF000000"/>
        <rFont val="Arial"/>
      </rPr>
      <t>•</t>
    </r>
  </si>
  <si>
    <r>
      <rPr>
        <sz val="10"/>
        <color rgb="FF000000"/>
        <rFont val="Arial"/>
      </rPr>
      <t xml:space="preserve">To conduct valuation-related analysis and make decisions about capital structure.
</t>
    </r>
    <r>
      <rPr>
        <sz val="10"/>
        <color rgb="FF000000"/>
        <rFont val="Arial"/>
      </rPr>
      <t>We believe this helps investors and analysts analyze our enterprise and equity value and assess our leverage.</t>
    </r>
  </si>
  <si>
    <r>
      <rPr>
        <sz val="10"/>
        <color rgb="FF000000"/>
        <rFont val="Arial"/>
      </rPr>
      <t xml:space="preserve">Total long-term debt
</t>
    </r>
    <r>
      <rPr>
        <i/>
        <sz val="10"/>
        <color rgb="FF000000"/>
        <rFont val="Arial"/>
      </rPr>
      <t xml:space="preserve">add (deduct)
</t>
    </r>
    <r>
      <rPr>
        <sz val="10"/>
        <color rgb="FF000000"/>
        <rFont val="Arial"/>
      </rPr>
      <t>current portion of long-term debt, deferred transaction costs and discounts, net debt derivative (assets) liabilities, credit risk adjustment related to net debt derivatives, bank advances (cash and cash equivalents), and short-term borrowings.</t>
    </r>
  </si>
  <si>
    <t>Adjusted net debt / adjusted operating profit</t>
  </si>
  <si>
    <r>
      <rPr>
        <sz val="10"/>
        <color rgb="FF000000"/>
        <rFont val="Arial"/>
      </rPr>
      <t xml:space="preserve">•
</t>
    </r>
    <r>
      <rPr>
        <sz val="10"/>
        <color rgb="FF000000"/>
        <rFont val="Arial"/>
      </rPr>
      <t>•</t>
    </r>
  </si>
  <si>
    <r>
      <rPr>
        <sz val="10"/>
        <color rgb="FF000000"/>
        <rFont val="Arial"/>
      </rPr>
      <t xml:space="preserve">To conduct valuation-related analysis and make decisions about capital structure. 
</t>
    </r>
    <r>
      <rPr>
        <sz val="10"/>
        <color rgb="FF000000"/>
        <rFont val="Arial"/>
      </rPr>
      <t>We believe this helps investors and analysts analyze our enterprise and equity value and assess our leverage.</t>
    </r>
  </si>
  <si>
    <r>
      <rPr>
        <sz val="10"/>
        <color rgb="FF000000"/>
        <rFont val="Arial"/>
      </rPr>
      <t xml:space="preserve">Adjusted net debt (defined above) 
</t>
    </r>
    <r>
      <rPr>
        <i/>
        <sz val="10"/>
        <color rgb="FF000000"/>
        <rFont val="Arial"/>
      </rPr>
      <t xml:space="preserve">divided by
</t>
    </r>
    <r>
      <rPr>
        <sz val="10"/>
        <color rgb="FF000000"/>
        <rFont val="Arial"/>
      </rPr>
      <t>12-month trailing adjusted operating profit (defined above).</t>
    </r>
  </si>
  <si>
    <t>Long-term debt divided by net income</t>
  </si>
  <si>
    <t>forward contracts</t>
  </si>
  <si>
    <t>Net (repayments) proceeds on settlement of debt derivatives and</t>
  </si>
  <si>
    <r>
      <rPr>
        <vertAlign val="superscript"/>
        <sz val="10"/>
        <color rgb="FF000000"/>
        <rFont val="Arial"/>
      </rPr>
      <t xml:space="preserve">1 </t>
    </r>
    <r>
      <rPr>
        <sz val="10"/>
        <color rgb="FF000000"/>
        <rFont val="Arial"/>
      </rPr>
      <t>We reclassified $74 million from additions to program rights to changes in non-cash working capital related to property, plant and equipment and intangible assets for the third quarter of 2015. The reclassification had no net impact on cash used in investing activities.</t>
    </r>
  </si>
  <si>
    <t>We measure the success of our strategy using a number of key performance indicators that are defined and discussed in our 2015 Annual MD&amp;A and our Third Quarter 2016 MD&amp;A. We believe these key performance indicators allow us to appropriately measure our performance against our operating strategy as well as against the results of our peers and competitors. The following key performance indicators are not measurements in accordance with IFRS and should not be considered as an alternative to net income or any other measure of performance under IFRS. They include:</t>
  </si>
  <si>
    <t>Credit risk adjustment related to net debt derivative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</si>
</sst>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0_);_(\(#,##0\);_(&quot;—&quot;_);_(@_)"/>
    <numFmt numFmtId="165" formatCode="_(&quot;$&quot;* #,##0.00_);_(&quot;$&quot;* \(#,##0.00\);_(&quot;$&quot;* &quot;—&quot;_);_(@_)"/>
    <numFmt numFmtId="166" formatCode="_(&quot;$&quot;* #,##0.##########_);_(&quot;$&quot;* \(#,##0.##########\);_(&quot;$&quot;* &quot;—&quot;_);_(@_)"/>
    <numFmt numFmtId="167" formatCode="#,##0.0_)%;\(#,##0.0\)%;&quot;—&quot;\%;_(@_)"/>
    <numFmt numFmtId="168" formatCode="_(#,##0.0_);_(\(#,##0.0\);_(&quot;—&quot;_);_(@_)"/>
    <numFmt numFmtId="169" formatCode="#,##0.##########_)%;\(#,##0.##########\)%;&quot;—&quot;\%;_(@_)"/>
    <numFmt numFmtId="170" formatCode="_(#,##0_)_%;_(\(#,##0\)_%;_(&quot;—&quot;_);_(@_)"/>
    <numFmt numFmtId="171" formatCode="#,##0.00_)%;\(#,##0.00\)%;&quot;—&quot;\%;_(@_)"/>
  </numFmts>
  <fonts count="19" x14ac:knownFonts="1">
    <font>
      <sz val="10"/>
      <color rgb="FF000000"/>
      <name val="Times New Roman"/>
    </font>
    <font>
      <sz val="10"/>
      <color rgb="FF000000"/>
      <name val="Times New Roman"/>
    </font>
    <font>
      <b/>
      <sz val="10"/>
      <color rgb="FF000000"/>
      <name val="Arial"/>
    </font>
    <font>
      <sz val="10"/>
      <color rgb="FF000000"/>
      <name val="Arial"/>
    </font>
    <font>
      <b/>
      <sz val="10"/>
      <color rgb="FF000000"/>
      <name val="Arial"/>
    </font>
    <font>
      <sz val="10"/>
      <color rgb="FFFFFFFF"/>
      <name val="Arial"/>
    </font>
    <font>
      <sz val="10"/>
      <color rgb="FF000000"/>
      <name val="Arial"/>
    </font>
    <font>
      <sz val="10"/>
      <color rgb="FF000000"/>
      <name val="Times New Roman"/>
    </font>
    <font>
      <sz val="10"/>
      <color rgb="FFFF0000"/>
      <name val="Arial"/>
    </font>
    <font>
      <sz val="10"/>
      <color rgb="FFFF0000"/>
      <name val="Arial"/>
    </font>
    <font>
      <sz val="7"/>
      <color rgb="FF000000"/>
      <name val="Times New Roman"/>
    </font>
    <font>
      <vertAlign val="superscript"/>
      <sz val="7"/>
      <color rgb="FF000000"/>
      <name val="Times New Roman"/>
    </font>
    <font>
      <b/>
      <sz val="10"/>
      <color rgb="FFFFFFFF"/>
      <name val="Arial"/>
    </font>
    <font>
      <b/>
      <sz val="14"/>
      <color rgb="FF000000"/>
      <name val="Arial"/>
    </font>
    <font>
      <vertAlign val="superscript"/>
      <sz val="10"/>
      <color rgb="FF000000"/>
      <name val="Arial"/>
    </font>
    <font>
      <b/>
      <vertAlign val="superscript"/>
      <sz val="10"/>
      <color rgb="FF000000"/>
      <name val="Arial"/>
    </font>
    <font>
      <i/>
      <sz val="10"/>
      <color rgb="FF000000"/>
      <name val="Arial"/>
    </font>
    <font>
      <sz val="9"/>
      <color theme="1"/>
      <name val="Arial"/>
      <family val="2"/>
    </font>
    <font>
      <sz val="10"/>
      <color rgb="FF000000"/>
      <name val="Arial"/>
      <family val="2"/>
    </font>
  </fonts>
  <fills count="2">
    <fill>
      <patternFill patternType="none"/>
    </fill>
    <fill>
      <patternFill patternType="gray125"/>
    </fill>
  </fills>
  <borders count="18">
    <border>
      <left/>
      <right/>
      <top/>
      <bottom/>
      <diagonal/>
    </border>
    <border>
      <left/>
      <right/>
      <top/>
      <bottom style="medium">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medium">
        <color auto="1"/>
      </bottom>
      <diagonal/>
    </border>
    <border>
      <left/>
      <right/>
      <top style="thin">
        <color auto="1"/>
      </top>
      <bottom style="medium">
        <color auto="1"/>
      </bottom>
      <diagonal/>
    </border>
    <border>
      <left/>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17" fillId="0" borderId="0"/>
  </cellStyleXfs>
  <cellXfs count="111">
    <xf numFmtId="0" fontId="0" fillId="0" borderId="0" xfId="0" applyAlignment="1">
      <alignment wrapText="1"/>
    </xf>
    <xf numFmtId="0" fontId="2" fillId="0" borderId="0" xfId="0" applyFont="1" applyAlignment="1">
      <alignment wrapText="1"/>
    </xf>
    <xf numFmtId="0" fontId="3" fillId="0" borderId="0" xfId="0" applyFont="1" applyAlignment="1">
      <alignment horizontal="left"/>
    </xf>
    <xf numFmtId="0" fontId="4" fillId="0" borderId="0" xfId="0" applyFont="1" applyAlignment="1"/>
    <xf numFmtId="0" fontId="3" fillId="0" borderId="1" xfId="0" applyFont="1" applyBorder="1" applyAlignment="1">
      <alignment wrapText="1"/>
    </xf>
    <xf numFmtId="0" fontId="2" fillId="0" borderId="1" xfId="0" applyFont="1" applyBorder="1" applyAlignment="1">
      <alignment horizontal="right" wrapText="1"/>
    </xf>
    <xf numFmtId="0" fontId="5" fillId="0" borderId="0" xfId="0" applyFont="1" applyAlignment="1">
      <alignment wrapText="1"/>
    </xf>
    <xf numFmtId="0" fontId="3" fillId="0" borderId="0" xfId="0" applyFont="1" applyAlignment="1">
      <alignment wrapText="1"/>
    </xf>
    <xf numFmtId="0" fontId="3" fillId="0" borderId="0" xfId="0" applyFont="1" applyAlignment="1">
      <alignment wrapText="1" indent="1"/>
    </xf>
    <xf numFmtId="164" fontId="6" fillId="0" borderId="0" xfId="0" applyNumberFormat="1" applyFont="1" applyAlignment="1"/>
    <xf numFmtId="0" fontId="3" fillId="0" borderId="2" xfId="0" applyFont="1" applyBorder="1" applyAlignment="1">
      <alignment wrapText="1"/>
    </xf>
    <xf numFmtId="164" fontId="6" fillId="0" borderId="2" xfId="0" applyNumberFormat="1" applyFont="1" applyBorder="1" applyAlignment="1"/>
    <xf numFmtId="164" fontId="6" fillId="0" borderId="3" xfId="0" applyNumberFormat="1" applyFont="1" applyBorder="1" applyAlignment="1"/>
    <xf numFmtId="0" fontId="2" fillId="0" borderId="0" xfId="0" applyFont="1" applyAlignment="1">
      <alignment horizontal="left"/>
    </xf>
    <xf numFmtId="164" fontId="6" fillId="0" borderId="0" xfId="0" applyNumberFormat="1" applyFont="1" applyAlignment="1"/>
    <xf numFmtId="0" fontId="3" fillId="0" borderId="4" xfId="0" applyFont="1" applyBorder="1" applyAlignment="1">
      <alignment wrapText="1"/>
    </xf>
    <xf numFmtId="164" fontId="6" fillId="0" borderId="4" xfId="0" applyNumberFormat="1" applyFont="1" applyBorder="1" applyAlignment="1"/>
    <xf numFmtId="0" fontId="3" fillId="0" borderId="3" xfId="0" applyFont="1" applyBorder="1" applyAlignment="1">
      <alignment wrapText="1"/>
    </xf>
    <xf numFmtId="0" fontId="3" fillId="0" borderId="5" xfId="0" applyFont="1" applyBorder="1" applyAlignment="1">
      <alignment wrapText="1"/>
    </xf>
    <xf numFmtId="164" fontId="6" fillId="0" borderId="1" xfId="0" applyNumberFormat="1" applyFont="1" applyBorder="1" applyAlignment="1"/>
    <xf numFmtId="164" fontId="6" fillId="0" borderId="5" xfId="0" applyNumberFormat="1" applyFont="1" applyBorder="1" applyAlignment="1"/>
    <xf numFmtId="164" fontId="6" fillId="0" borderId="6" xfId="0" applyNumberFormat="1" applyFont="1" applyBorder="1" applyAlignment="1"/>
    <xf numFmtId="0" fontId="5" fillId="0" borderId="0" xfId="0" applyFont="1" applyAlignment="1">
      <alignment horizontal="left"/>
    </xf>
    <xf numFmtId="164" fontId="3" fillId="0" borderId="0" xfId="0" applyNumberFormat="1" applyFont="1" applyAlignment="1">
      <alignment horizontal="left"/>
    </xf>
    <xf numFmtId="164" fontId="1" fillId="0" borderId="0" xfId="0" applyNumberFormat="1" applyFont="1" applyAlignment="1">
      <alignment horizontal="left"/>
    </xf>
    <xf numFmtId="164" fontId="7" fillId="0" borderId="0" xfId="0" applyNumberFormat="1" applyFont="1" applyAlignment="1"/>
    <xf numFmtId="164" fontId="6" fillId="0" borderId="5" xfId="0" applyNumberFormat="1" applyFont="1" applyBorder="1" applyAlignment="1"/>
    <xf numFmtId="0" fontId="3" fillId="0" borderId="1" xfId="0" applyFont="1" applyBorder="1" applyAlignment="1">
      <alignment wrapText="1" indent="1"/>
    </xf>
    <xf numFmtId="0" fontId="3" fillId="0" borderId="3" xfId="0" applyFont="1" applyBorder="1" applyAlignment="1">
      <alignment wrapText="1" indent="1"/>
    </xf>
    <xf numFmtId="167" fontId="6" fillId="0" borderId="0" xfId="0" applyNumberFormat="1" applyFont="1" applyAlignment="1"/>
    <xf numFmtId="167" fontId="6" fillId="0" borderId="0" xfId="0" applyNumberFormat="1" applyFont="1" applyAlignment="1"/>
    <xf numFmtId="164" fontId="6" fillId="0" borderId="3" xfId="0" applyNumberFormat="1" applyFont="1" applyBorder="1" applyAlignment="1"/>
    <xf numFmtId="0" fontId="8" fillId="0" borderId="0" xfId="0" applyFont="1" applyAlignment="1">
      <alignment wrapText="1"/>
    </xf>
    <xf numFmtId="0" fontId="8" fillId="0" borderId="0" xfId="0" applyFont="1" applyAlignment="1">
      <alignment horizontal="left"/>
    </xf>
    <xf numFmtId="0" fontId="8" fillId="0" borderId="0" xfId="0" applyFont="1" applyAlignment="1">
      <alignment wrapText="1" indent="1"/>
    </xf>
    <xf numFmtId="164" fontId="9" fillId="0" borderId="0" xfId="0" applyNumberFormat="1" applyFont="1" applyAlignment="1"/>
    <xf numFmtId="164" fontId="9" fillId="0" borderId="0" xfId="0" applyNumberFormat="1" applyFont="1" applyAlignment="1"/>
    <xf numFmtId="164" fontId="3" fillId="0" borderId="0" xfId="0" applyNumberFormat="1" applyFont="1" applyAlignment="1">
      <alignment horizontal="left"/>
    </xf>
    <xf numFmtId="0" fontId="3" fillId="0" borderId="4" xfId="0" applyFont="1" applyBorder="1" applyAlignment="1">
      <alignment horizontal="left"/>
    </xf>
    <xf numFmtId="164" fontId="3" fillId="0" borderId="4" xfId="0" applyNumberFormat="1" applyFont="1" applyBorder="1" applyAlignment="1">
      <alignment horizontal="left"/>
    </xf>
    <xf numFmtId="164" fontId="6" fillId="0" borderId="1" xfId="0" applyNumberFormat="1" applyFont="1" applyBorder="1" applyAlignment="1"/>
    <xf numFmtId="168" fontId="6" fillId="0" borderId="0" xfId="0" applyNumberFormat="1" applyFont="1" applyAlignment="1"/>
    <xf numFmtId="164" fontId="6" fillId="0" borderId="4" xfId="0" applyNumberFormat="1" applyFont="1" applyBorder="1" applyAlignment="1"/>
    <xf numFmtId="0" fontId="3" fillId="0" borderId="0" xfId="0" applyFont="1" applyAlignment="1"/>
    <xf numFmtId="164" fontId="3" fillId="0" borderId="0" xfId="0" applyNumberFormat="1" applyFont="1" applyAlignment="1">
      <alignment horizontal="left"/>
    </xf>
    <xf numFmtId="168" fontId="3" fillId="0" borderId="0" xfId="0" applyNumberFormat="1" applyFont="1" applyAlignment="1">
      <alignment horizontal="left"/>
    </xf>
    <xf numFmtId="168" fontId="6" fillId="0" borderId="1" xfId="0" applyNumberFormat="1" applyFont="1" applyBorder="1" applyAlignment="1"/>
    <xf numFmtId="0" fontId="12" fillId="0" borderId="0" xfId="0" applyFont="1" applyAlignment="1">
      <alignment wrapText="1"/>
    </xf>
    <xf numFmtId="164" fontId="3" fillId="0" borderId="0" xfId="0" applyNumberFormat="1" applyFont="1" applyAlignment="1"/>
    <xf numFmtId="164" fontId="6" fillId="0" borderId="7" xfId="0" applyNumberFormat="1" applyFont="1" applyBorder="1" applyAlignment="1"/>
    <xf numFmtId="164" fontId="6" fillId="0" borderId="2" xfId="0" applyNumberFormat="1" applyFont="1" applyBorder="1" applyAlignment="1"/>
    <xf numFmtId="169" fontId="6" fillId="0" borderId="0" xfId="0" applyNumberFormat="1" applyFont="1" applyAlignment="1"/>
    <xf numFmtId="0" fontId="3" fillId="0" borderId="1" xfId="0" applyFont="1" applyBorder="1" applyAlignment="1">
      <alignment horizontal="left"/>
    </xf>
    <xf numFmtId="170" fontId="6" fillId="0" borderId="0" xfId="0" applyNumberFormat="1" applyFont="1" applyAlignment="1"/>
    <xf numFmtId="170" fontId="6" fillId="0" borderId="0" xfId="0" applyNumberFormat="1" applyFont="1" applyAlignment="1"/>
    <xf numFmtId="171" fontId="6" fillId="0" borderId="0" xfId="0" applyNumberFormat="1" applyFont="1" applyAlignment="1"/>
    <xf numFmtId="170" fontId="6" fillId="0" borderId="3" xfId="0" applyNumberFormat="1" applyFont="1" applyBorder="1" applyAlignment="1"/>
    <xf numFmtId="170" fontId="6" fillId="0" borderId="3" xfId="0" applyNumberFormat="1" applyFont="1" applyBorder="1" applyAlignment="1"/>
    <xf numFmtId="170" fontId="6" fillId="0" borderId="1" xfId="0" applyNumberFormat="1" applyFont="1" applyBorder="1" applyAlignment="1"/>
    <xf numFmtId="170" fontId="6" fillId="0" borderId="1" xfId="0" applyNumberFormat="1" applyFont="1" applyBorder="1" applyAlignment="1"/>
    <xf numFmtId="0" fontId="3" fillId="0" borderId="4" xfId="0" applyFont="1" applyBorder="1" applyAlignment="1">
      <alignment wrapText="1" indent="1"/>
    </xf>
    <xf numFmtId="0" fontId="5" fillId="0" borderId="8" xfId="0" applyFont="1" applyBorder="1" applyAlignment="1">
      <alignment wrapText="1"/>
    </xf>
    <xf numFmtId="0" fontId="3" fillId="0" borderId="8" xfId="0" applyFont="1" applyBorder="1" applyAlignment="1">
      <alignment horizontal="left"/>
    </xf>
    <xf numFmtId="164" fontId="6" fillId="0" borderId="1" xfId="0" applyNumberFormat="1" applyFont="1" applyBorder="1" applyAlignment="1"/>
    <xf numFmtId="0" fontId="13" fillId="0" borderId="0" xfId="0" applyFont="1" applyAlignment="1">
      <alignment wrapText="1"/>
    </xf>
    <xf numFmtId="0" fontId="2" fillId="0" borderId="9" xfId="0" applyFont="1" applyBorder="1" applyAlignment="1">
      <alignment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4" xfId="0" applyFont="1" applyBorder="1" applyAlignment="1">
      <alignment vertical="top" wrapText="1"/>
    </xf>
    <xf numFmtId="0" fontId="3" fillId="0" borderId="14" xfId="0" applyFont="1" applyBorder="1" applyAlignment="1">
      <alignment vertical="top" wrapText="1"/>
    </xf>
    <xf numFmtId="0" fontId="0" fillId="0" borderId="0" xfId="0" applyAlignment="1">
      <alignment wrapText="1"/>
    </xf>
    <xf numFmtId="0" fontId="3" fillId="0" borderId="0" xfId="0" applyFont="1" applyAlignment="1">
      <alignment horizontal="left"/>
    </xf>
    <xf numFmtId="0" fontId="17" fillId="0" borderId="0" xfId="1"/>
    <xf numFmtId="0" fontId="3" fillId="0" borderId="0" xfId="0" applyFont="1" applyAlignment="1">
      <alignment horizontal="left" indent="3"/>
    </xf>
    <xf numFmtId="0" fontId="3" fillId="0" borderId="0" xfId="0" applyFont="1" applyAlignment="1">
      <alignment horizontal="left" indent="4"/>
    </xf>
    <xf numFmtId="0" fontId="3" fillId="0" borderId="0" xfId="0" applyFont="1" applyAlignment="1">
      <alignment horizontal="left" indent="5"/>
    </xf>
    <xf numFmtId="166" fontId="6" fillId="0" borderId="1" xfId="0" applyNumberFormat="1" applyFont="1" applyBorder="1" applyAlignment="1">
      <alignment horizontal="left" indent="1"/>
    </xf>
    <xf numFmtId="167" fontId="6" fillId="0" borderId="0" xfId="0" applyNumberFormat="1" applyFont="1" applyFill="1" applyAlignment="1"/>
    <xf numFmtId="0" fontId="3" fillId="0" borderId="0" xfId="0" applyFont="1" applyAlignment="1">
      <alignment horizontal="left" vertical="top"/>
    </xf>
    <xf numFmtId="0" fontId="0" fillId="0" borderId="0" xfId="0" applyAlignment="1">
      <alignment horizontal="left" vertical="top" wrapText="1"/>
    </xf>
    <xf numFmtId="0" fontId="3" fillId="0" borderId="0" xfId="0" applyFont="1" applyAlignment="1">
      <alignment horizontal="left" wrapText="1" indent="2"/>
    </xf>
    <xf numFmtId="0" fontId="3" fillId="0" borderId="0" xfId="0" applyFont="1" applyAlignment="1">
      <alignment horizontal="left" wrapText="1" indent="1"/>
    </xf>
    <xf numFmtId="0" fontId="3" fillId="0" borderId="0" xfId="0" applyFont="1" applyAlignment="1">
      <alignment horizontal="left" wrapText="1" indent="4"/>
    </xf>
    <xf numFmtId="0" fontId="3" fillId="0" borderId="3" xfId="0" applyFont="1" applyBorder="1" applyAlignment="1">
      <alignment horizontal="left" wrapText="1" indent="4"/>
    </xf>
    <xf numFmtId="0" fontId="3" fillId="0" borderId="3" xfId="0" applyFont="1" applyBorder="1" applyAlignment="1">
      <alignment horizontal="left" wrapText="1" indent="1"/>
    </xf>
    <xf numFmtId="165" fontId="6" fillId="0" borderId="0" xfId="0" applyNumberFormat="1" applyFont="1" applyAlignment="1">
      <alignment horizontal="left"/>
    </xf>
    <xf numFmtId="165" fontId="6" fillId="0" borderId="1" xfId="0" applyNumberFormat="1" applyFont="1" applyBorder="1" applyAlignment="1">
      <alignment horizontal="left"/>
    </xf>
    <xf numFmtId="170" fontId="6" fillId="0" borderId="0" xfId="0" applyNumberFormat="1" applyFont="1" applyAlignment="1">
      <alignment horizontal="right" indent="1"/>
    </xf>
    <xf numFmtId="0" fontId="3"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xf>
    <xf numFmtId="0" fontId="10" fillId="0" borderId="0" xfId="0" applyFont="1" applyAlignment="1">
      <alignment horizontal="left" vertical="top"/>
    </xf>
    <xf numFmtId="0" fontId="0" fillId="0" borderId="0" xfId="0" applyAlignment="1">
      <alignment wrapText="1"/>
    </xf>
    <xf numFmtId="0" fontId="18" fillId="0" borderId="0" xfId="0" applyFont="1" applyAlignment="1">
      <alignment horizontal="left" vertical="top" wrapText="1"/>
    </xf>
    <xf numFmtId="0" fontId="3" fillId="0" borderId="0" xfId="0" applyFont="1" applyBorder="1" applyAlignment="1">
      <alignment horizontal="left" vertical="top" wrapText="1"/>
    </xf>
    <xf numFmtId="0" fontId="0" fillId="0" borderId="0" xfId="0" applyBorder="1" applyAlignment="1">
      <alignment horizontal="left" vertical="top" wrapText="1"/>
    </xf>
    <xf numFmtId="0" fontId="3" fillId="0" borderId="0" xfId="0" applyFont="1" applyBorder="1" applyAlignment="1">
      <alignment horizontal="left" vertical="top"/>
    </xf>
    <xf numFmtId="0" fontId="3" fillId="0" borderId="0" xfId="0" applyFont="1" applyAlignment="1">
      <alignment horizontal="left" vertical="top"/>
    </xf>
    <xf numFmtId="0" fontId="18" fillId="0" borderId="0" xfId="0" applyFont="1" applyAlignment="1">
      <alignment wrapText="1"/>
    </xf>
    <xf numFmtId="0" fontId="3" fillId="0" borderId="12" xfId="0" applyFont="1" applyBorder="1" applyAlignment="1">
      <alignment vertical="top" wrapText="1"/>
    </xf>
    <xf numFmtId="0" fontId="1" fillId="0" borderId="15" xfId="0" applyFont="1" applyBorder="1" applyAlignment="1">
      <alignment horizontal="left"/>
    </xf>
    <xf numFmtId="0" fontId="3" fillId="0" borderId="13" xfId="0" applyFont="1" applyBorder="1" applyAlignment="1">
      <alignment vertical="top" wrapText="1"/>
    </xf>
    <xf numFmtId="0" fontId="1" fillId="0" borderId="16" xfId="0" applyFont="1" applyBorder="1" applyAlignment="1">
      <alignment horizontal="left"/>
    </xf>
    <xf numFmtId="0" fontId="3" fillId="0" borderId="14" xfId="0" applyFont="1" applyBorder="1" applyAlignment="1">
      <alignment vertical="top" wrapText="1"/>
    </xf>
    <xf numFmtId="0" fontId="1" fillId="0" borderId="17" xfId="0" applyFont="1" applyBorder="1" applyAlignment="1">
      <alignment horizontal="left"/>
    </xf>
    <xf numFmtId="0" fontId="13" fillId="0" borderId="0" xfId="0" applyFont="1" applyAlignment="1">
      <alignment wrapText="1"/>
    </xf>
    <xf numFmtId="0" fontId="3" fillId="0" borderId="0" xfId="0" applyFont="1" applyAlignment="1">
      <alignment vertical="top" wrapText="1"/>
    </xf>
    <xf numFmtId="0" fontId="1" fillId="0" borderId="3" xfId="0" applyFont="1" applyBorder="1" applyAlignment="1">
      <alignment horizontal="left"/>
    </xf>
    <xf numFmtId="0" fontId="2" fillId="0" borderId="10" xfId="0" applyFont="1" applyBorder="1" applyAlignment="1">
      <alignment wrapText="1"/>
    </xf>
    <xf numFmtId="0" fontId="1" fillId="0" borderId="11" xfId="0" applyFont="1" applyBorder="1" applyAlignment="1">
      <alignment horizontal="left"/>
    </xf>
    <xf numFmtId="0" fontId="11" fillId="0" borderId="0" xfId="0" applyFont="1" applyAlignment="1">
      <alignment horizontal="left" vertical="top"/>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12699</xdr:colOff>
      <xdr:row>0</xdr:row>
      <xdr:rowOff>0</xdr:rowOff>
    </xdr:from>
    <xdr:to>
      <xdr:col>14</xdr:col>
      <xdr:colOff>504824</xdr:colOff>
      <xdr:row>44</xdr:row>
      <xdr:rowOff>140970</xdr:rowOff>
    </xdr:to>
    <xdr:pic>
      <xdr:nvPicPr>
        <xdr:cNvPr id="2" name="Picture 1" descr="Cover.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99" y="0"/>
          <a:ext cx="7826375" cy="6903720"/>
        </a:xfrm>
        <a:prstGeom prst="rect">
          <a:avLst/>
        </a:prstGeom>
      </xdr:spPr>
    </xdr:pic>
    <xdr:clientData/>
  </xdr:twoCellAnchor>
  <xdr:twoCellAnchor>
    <xdr:from>
      <xdr:col>0</xdr:col>
      <xdr:colOff>514350</xdr:colOff>
      <xdr:row>0</xdr:row>
      <xdr:rowOff>9525</xdr:rowOff>
    </xdr:from>
    <xdr:to>
      <xdr:col>1</xdr:col>
      <xdr:colOff>463195</xdr:colOff>
      <xdr:row>0</xdr:row>
      <xdr:rowOff>136528</xdr:rowOff>
    </xdr:to>
    <xdr:sp macro="" textlink="">
      <xdr:nvSpPr>
        <xdr:cNvPr id="3" name="Arredondar Retângulo no Mesmo Canto Lateral 7"/>
        <xdr:cNvSpPr/>
      </xdr:nvSpPr>
      <xdr:spPr>
        <a:xfrm rot="10800000">
          <a:off x="514350" y="9525"/>
          <a:ext cx="627025" cy="127003"/>
        </a:xfrm>
        <a:prstGeom prst="round2SameRect">
          <a:avLst>
            <a:gd name="adj1" fmla="val 33214"/>
            <a:gd name="adj2" fmla="val 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latin typeface="Arial"/>
          </a:endParaRPr>
        </a:p>
      </xdr:txBody>
    </xdr:sp>
    <xdr:clientData/>
  </xdr:twoCellAnchor>
  <xdr:twoCellAnchor editAs="oneCell">
    <xdr:from>
      <xdr:col>10</xdr:col>
      <xdr:colOff>76200</xdr:colOff>
      <xdr:row>40</xdr:row>
      <xdr:rowOff>123825</xdr:rowOff>
    </xdr:from>
    <xdr:to>
      <xdr:col>13</xdr:col>
      <xdr:colOff>190500</xdr:colOff>
      <xdr:row>44</xdr:row>
      <xdr:rowOff>90297</xdr:rowOff>
    </xdr:to>
    <xdr:pic>
      <xdr:nvPicPr>
        <xdr:cNvPr id="4" name="Picture 3" descr="Rogers_RedTab_Logo.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6276975"/>
          <a:ext cx="1743075" cy="576072"/>
        </a:xfrm>
        <a:prstGeom prst="rect">
          <a:avLst/>
        </a:prstGeom>
      </xdr:spPr>
    </xdr:pic>
    <xdr:clientData/>
  </xdr:twoCellAnchor>
  <xdr:twoCellAnchor>
    <xdr:from>
      <xdr:col>7</xdr:col>
      <xdr:colOff>377190</xdr:colOff>
      <xdr:row>12</xdr:row>
      <xdr:rowOff>28575</xdr:rowOff>
    </xdr:from>
    <xdr:to>
      <xdr:col>14</xdr:col>
      <xdr:colOff>200025</xdr:colOff>
      <xdr:row>21</xdr:row>
      <xdr:rowOff>142766</xdr:rowOff>
    </xdr:to>
    <xdr:sp macro="" textlink="">
      <xdr:nvSpPr>
        <xdr:cNvPr id="5" name="TextBox 4"/>
        <xdr:cNvSpPr txBox="1"/>
      </xdr:nvSpPr>
      <xdr:spPr>
        <a:xfrm>
          <a:off x="4177665" y="1857375"/>
          <a:ext cx="3356610" cy="148579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90000"/>
            </a:lnSpc>
          </a:pPr>
          <a:r>
            <a:rPr lang="en-US" sz="3500" b="1">
              <a:solidFill>
                <a:srgbClr val="DA291C"/>
              </a:solidFill>
              <a:latin typeface="Arial" panose="020B0604020202020204" pitchFamily="34" charset="0"/>
              <a:cs typeface="Arial" panose="020B0604020202020204" pitchFamily="34" charset="0"/>
            </a:rPr>
            <a:t>Supplemental Financial </a:t>
          </a:r>
        </a:p>
        <a:p>
          <a:pPr>
            <a:lnSpc>
              <a:spcPct val="90000"/>
            </a:lnSpc>
          </a:pPr>
          <a:r>
            <a:rPr lang="en-US" sz="3500" b="1">
              <a:solidFill>
                <a:srgbClr val="DA291C"/>
              </a:solidFill>
              <a:latin typeface="Arial" panose="020B0604020202020204" pitchFamily="34" charset="0"/>
              <a:cs typeface="Arial" panose="020B0604020202020204" pitchFamily="34" charset="0"/>
            </a:rPr>
            <a:t>Information</a:t>
          </a:r>
        </a:p>
      </xdr:txBody>
    </xdr:sp>
    <xdr:clientData/>
  </xdr:twoCellAnchor>
  <xdr:twoCellAnchor>
    <xdr:from>
      <xdr:col>7</xdr:col>
      <xdr:colOff>384810</xdr:colOff>
      <xdr:row>22</xdr:row>
      <xdr:rowOff>123825</xdr:rowOff>
    </xdr:from>
    <xdr:to>
      <xdr:col>12</xdr:col>
      <xdr:colOff>99060</xdr:colOff>
      <xdr:row>25</xdr:row>
      <xdr:rowOff>106202</xdr:rowOff>
    </xdr:to>
    <xdr:sp macro="" textlink="">
      <xdr:nvSpPr>
        <xdr:cNvPr id="6" name="TextBox 5"/>
        <xdr:cNvSpPr txBox="1"/>
      </xdr:nvSpPr>
      <xdr:spPr>
        <a:xfrm>
          <a:off x="4185285" y="3476625"/>
          <a:ext cx="2428875" cy="4395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200">
              <a:solidFill>
                <a:srgbClr val="323232"/>
              </a:solidFill>
              <a:latin typeface="Arial" panose="020B0604020202020204" pitchFamily="34" charset="0"/>
              <a:cs typeface="Arial" panose="020B0604020202020204" pitchFamily="34" charset="0"/>
            </a:rPr>
            <a:t>Third Quarter 2016 </a:t>
          </a:r>
        </a:p>
      </xdr:txBody>
    </xdr:sp>
    <xdr:clientData/>
  </xdr:twoCellAnchor>
  <xdr:twoCellAnchor editAs="oneCell">
    <xdr:from>
      <xdr:col>8</xdr:col>
      <xdr:colOff>238125</xdr:colOff>
      <xdr:row>30</xdr:row>
      <xdr:rowOff>66675</xdr:rowOff>
    </xdr:from>
    <xdr:to>
      <xdr:col>10</xdr:col>
      <xdr:colOff>273177</xdr:colOff>
      <xdr:row>31</xdr:row>
      <xdr:rowOff>112395</xdr:rowOff>
    </xdr:to>
    <xdr:pic>
      <xdr:nvPicPr>
        <xdr:cNvPr id="7" name="Picture 6" descr="TSX.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63565" y="4410075"/>
          <a:ext cx="1391412" cy="190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7:A46"/>
  <sheetViews>
    <sheetView showGridLines="0" tabSelected="1" view="pageBreakPreview" zoomScaleNormal="100" zoomScaleSheetLayoutView="100" workbookViewId="0">
      <selection activeCell="O1" sqref="O1"/>
    </sheetView>
  </sheetViews>
  <sheetFormatPr defaultColWidth="8.77734375" defaultRowHeight="11.4" x14ac:dyDescent="0.2"/>
  <cols>
    <col min="1" max="13" width="9.44140625" style="72" customWidth="1"/>
    <col min="14" max="14" width="4.77734375" style="72" customWidth="1"/>
    <col min="15" max="20" width="9.44140625" style="72" customWidth="1"/>
    <col min="21" max="16384" width="8.77734375" style="72"/>
  </cols>
  <sheetData>
    <row r="37" ht="16.5" customHeight="1" x14ac:dyDescent="0.2"/>
    <row r="46" ht="8.25" customHeight="1" x14ac:dyDescent="0.2"/>
  </sheetData>
  <printOptions horizontalCentered="1" verticalCentered="1"/>
  <pageMargins left="0" right="0" top="0" bottom="0" header="0.31496062992125984" footer="0.31496062992125984"/>
  <pageSetup orientation="landscape" r:id="rId1"/>
  <headerFooter differentFirst="1">
    <oddFooter>&amp;R Rogers Communications Inc.
Supplemental Financial Information -  Second Quarter 2016</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
  <sheetViews>
    <sheetView zoomScaleNormal="100" zoomScaleSheetLayoutView="80" workbookViewId="0"/>
  </sheetViews>
  <sheetFormatPr defaultColWidth="21.44140625" defaultRowHeight="13.2" x14ac:dyDescent="0.25"/>
  <cols>
    <col min="1" max="1" width="38.44140625" customWidth="1"/>
    <col min="2" max="2" width="1.77734375" customWidth="1"/>
    <col min="3" max="6" width="15.77734375" customWidth="1"/>
    <col min="7" max="7" width="1.77734375" customWidth="1"/>
    <col min="8" max="12" width="15.77734375" customWidth="1"/>
    <col min="13" max="13" width="9.44140625" customWidth="1"/>
    <col min="14" max="21" width="7.77734375" customWidth="1"/>
  </cols>
  <sheetData>
    <row r="1" spans="1:27" x14ac:dyDescent="0.25">
      <c r="A1" s="1" t="s">
        <v>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1" t="s">
        <v>16</v>
      </c>
      <c r="B2" s="2"/>
      <c r="C2" s="2"/>
      <c r="D2" s="2"/>
      <c r="E2" s="2"/>
      <c r="F2" s="2"/>
      <c r="G2" s="2"/>
      <c r="H2" s="2"/>
      <c r="I2" s="2"/>
      <c r="J2" s="2"/>
      <c r="K2" s="2"/>
      <c r="L2" s="2"/>
      <c r="M2" s="2"/>
      <c r="N2" s="2"/>
      <c r="O2" s="2"/>
      <c r="P2" s="2"/>
      <c r="Q2" s="2"/>
      <c r="R2" s="2"/>
      <c r="S2" s="2"/>
      <c r="T2" s="2"/>
      <c r="U2" s="2"/>
      <c r="V2" s="2"/>
      <c r="W2" s="2"/>
      <c r="X2" s="2"/>
      <c r="Y2" s="2"/>
      <c r="Z2" s="2"/>
      <c r="AA2" s="2"/>
    </row>
    <row r="3" spans="1:27" x14ac:dyDescent="0.25">
      <c r="A3" s="1" t="s">
        <v>2</v>
      </c>
      <c r="B3" s="2"/>
      <c r="C3" s="2"/>
      <c r="D3" s="2"/>
      <c r="E3" s="2"/>
      <c r="F3" s="2"/>
      <c r="G3" s="2"/>
      <c r="H3" s="2"/>
      <c r="I3" s="2"/>
      <c r="J3" s="2"/>
      <c r="K3" s="2"/>
      <c r="L3" s="2"/>
      <c r="M3" s="2"/>
      <c r="N3" s="2"/>
      <c r="O3" s="2"/>
      <c r="P3" s="2"/>
      <c r="Q3" s="2"/>
      <c r="R3" s="2"/>
      <c r="S3" s="2"/>
      <c r="T3" s="2"/>
      <c r="U3" s="2"/>
      <c r="V3" s="2"/>
      <c r="W3" s="2"/>
      <c r="X3" s="2"/>
      <c r="Y3" s="2"/>
      <c r="Z3" s="2"/>
      <c r="AA3" s="2"/>
    </row>
    <row r="4" spans="1:27" x14ac:dyDescent="0.25">
      <c r="A4" s="2"/>
      <c r="B4" s="2"/>
      <c r="C4" s="3">
        <v>2016</v>
      </c>
      <c r="D4" s="2"/>
      <c r="E4" s="2"/>
      <c r="F4" s="2"/>
      <c r="G4" s="2"/>
      <c r="H4" s="3">
        <v>2015</v>
      </c>
      <c r="I4" s="2"/>
      <c r="J4" s="2"/>
      <c r="K4" s="2"/>
      <c r="L4" s="2"/>
      <c r="M4" s="2"/>
      <c r="N4" s="2"/>
      <c r="O4" s="2"/>
      <c r="P4" s="2"/>
      <c r="Q4" s="2"/>
      <c r="R4" s="2"/>
      <c r="S4" s="2"/>
      <c r="T4" s="2"/>
      <c r="U4" s="2"/>
      <c r="V4" s="2"/>
      <c r="W4" s="2"/>
      <c r="X4" s="2"/>
      <c r="Y4" s="2"/>
      <c r="Z4" s="2"/>
      <c r="AA4" s="2"/>
    </row>
    <row r="5" spans="1:27" ht="15.6" x14ac:dyDescent="0.25">
      <c r="A5" s="4" t="s">
        <v>134</v>
      </c>
      <c r="B5" s="2"/>
      <c r="C5" s="5" t="s">
        <v>4</v>
      </c>
      <c r="D5" s="5" t="s">
        <v>5</v>
      </c>
      <c r="E5" s="5" t="s">
        <v>6</v>
      </c>
      <c r="F5" s="5" t="s">
        <v>7</v>
      </c>
      <c r="G5" s="2"/>
      <c r="H5" s="5" t="s">
        <v>4</v>
      </c>
      <c r="I5" s="5" t="s">
        <v>170</v>
      </c>
      <c r="J5" s="5" t="s">
        <v>9</v>
      </c>
      <c r="K5" s="5" t="s">
        <v>10</v>
      </c>
      <c r="L5" s="5" t="s">
        <v>11</v>
      </c>
      <c r="M5" s="2"/>
      <c r="N5" s="2"/>
      <c r="O5" s="2"/>
      <c r="P5" s="2"/>
      <c r="Q5" s="2"/>
      <c r="R5" s="2"/>
      <c r="S5" s="2"/>
      <c r="T5" s="2"/>
      <c r="U5" s="2"/>
      <c r="V5" s="2"/>
      <c r="W5" s="2"/>
      <c r="X5" s="2"/>
      <c r="Y5" s="2"/>
      <c r="Z5" s="2"/>
      <c r="AA5" s="2"/>
    </row>
    <row r="6" spans="1:27" x14ac:dyDescent="0.25">
      <c r="A6" s="2"/>
      <c r="B6" s="2"/>
      <c r="C6" s="2"/>
      <c r="D6" s="2"/>
      <c r="E6" s="2"/>
      <c r="F6" s="2"/>
      <c r="G6" s="2"/>
      <c r="H6" s="2"/>
      <c r="I6" s="2"/>
      <c r="J6" s="2"/>
      <c r="K6" s="2"/>
      <c r="L6" s="2"/>
      <c r="M6" s="2"/>
      <c r="N6" s="2"/>
      <c r="O6" s="2"/>
      <c r="P6" s="2"/>
      <c r="Q6" s="2"/>
      <c r="R6" s="2"/>
      <c r="S6" s="2"/>
      <c r="T6" s="2"/>
      <c r="U6" s="2"/>
      <c r="V6" s="2"/>
      <c r="W6" s="2"/>
      <c r="X6" s="2"/>
      <c r="Y6" s="2"/>
      <c r="Z6" s="2"/>
      <c r="AA6" s="2"/>
    </row>
    <row r="7" spans="1:27" x14ac:dyDescent="0.25">
      <c r="A7" s="7" t="s">
        <v>13</v>
      </c>
      <c r="B7" s="2"/>
      <c r="C7" s="2"/>
      <c r="D7" s="2"/>
      <c r="E7" s="2"/>
      <c r="F7" s="2"/>
      <c r="G7" s="2"/>
      <c r="H7" s="2"/>
      <c r="I7" s="2"/>
      <c r="J7" s="2"/>
      <c r="K7" s="2"/>
      <c r="L7" s="2"/>
      <c r="M7" s="2"/>
      <c r="N7" s="2"/>
      <c r="O7" s="2"/>
      <c r="P7" s="2"/>
      <c r="Q7" s="2"/>
      <c r="R7" s="2"/>
      <c r="S7" s="2"/>
      <c r="T7" s="2"/>
      <c r="U7" s="2"/>
      <c r="V7" s="2"/>
      <c r="W7" s="2"/>
      <c r="X7" s="2"/>
      <c r="Y7" s="2"/>
      <c r="Z7" s="2"/>
      <c r="AA7" s="2"/>
    </row>
    <row r="8" spans="1:27" x14ac:dyDescent="0.25">
      <c r="A8" s="8" t="s">
        <v>171</v>
      </c>
      <c r="B8" s="2"/>
      <c r="C8" s="9">
        <v>230</v>
      </c>
      <c r="D8" s="9">
        <v>77</v>
      </c>
      <c r="E8" s="14">
        <v>78</v>
      </c>
      <c r="F8" s="14">
        <v>75</v>
      </c>
      <c r="G8" s="2"/>
      <c r="H8" s="14">
        <v>288</v>
      </c>
      <c r="I8" s="14">
        <v>74</v>
      </c>
      <c r="J8" s="14">
        <v>71</v>
      </c>
      <c r="K8" s="14">
        <v>73</v>
      </c>
      <c r="L8" s="14">
        <v>70</v>
      </c>
      <c r="M8" s="2"/>
      <c r="N8" s="2"/>
      <c r="O8" s="2"/>
      <c r="P8" s="2"/>
      <c r="Q8" s="2"/>
      <c r="R8" s="2"/>
      <c r="S8" s="2"/>
      <c r="T8" s="2"/>
      <c r="U8" s="2"/>
      <c r="V8" s="2"/>
      <c r="W8" s="2"/>
      <c r="X8" s="2"/>
      <c r="Y8" s="2"/>
      <c r="Z8" s="2"/>
      <c r="AA8" s="2"/>
    </row>
    <row r="9" spans="1:27" x14ac:dyDescent="0.25">
      <c r="A9" s="8" t="s">
        <v>172</v>
      </c>
      <c r="B9" s="2"/>
      <c r="C9" s="12">
        <v>54</v>
      </c>
      <c r="D9" s="12">
        <v>17</v>
      </c>
      <c r="E9" s="31">
        <v>17</v>
      </c>
      <c r="F9" s="31">
        <v>20</v>
      </c>
      <c r="G9" s="2"/>
      <c r="H9" s="31">
        <v>85</v>
      </c>
      <c r="I9" s="31">
        <v>20</v>
      </c>
      <c r="J9" s="31">
        <v>22</v>
      </c>
      <c r="K9" s="31">
        <v>20</v>
      </c>
      <c r="L9" s="31">
        <v>23</v>
      </c>
      <c r="M9" s="2"/>
      <c r="N9" s="2"/>
      <c r="O9" s="2"/>
      <c r="P9" s="2"/>
      <c r="Q9" s="2"/>
      <c r="R9" s="2"/>
      <c r="S9" s="2"/>
      <c r="T9" s="2"/>
      <c r="U9" s="2"/>
      <c r="V9" s="2"/>
      <c r="W9" s="2"/>
      <c r="X9" s="2"/>
      <c r="Y9" s="2"/>
      <c r="Z9" s="2"/>
      <c r="AA9" s="2"/>
    </row>
    <row r="10" spans="1:27" x14ac:dyDescent="0.25">
      <c r="A10" s="60" t="s">
        <v>136</v>
      </c>
      <c r="B10" s="2"/>
      <c r="C10" s="9">
        <f>SUM(C8:C9)</f>
        <v>284</v>
      </c>
      <c r="D10" s="9">
        <f>SUM(D8:D9)</f>
        <v>94</v>
      </c>
      <c r="E10" s="14">
        <f>SUM(E8:E9)</f>
        <v>95</v>
      </c>
      <c r="F10" s="14">
        <f>SUM(F8:F9)</f>
        <v>95</v>
      </c>
      <c r="G10" s="2"/>
      <c r="H10" s="14">
        <f>SUM(H8:H9)</f>
        <v>373</v>
      </c>
      <c r="I10" s="14">
        <f>SUM(I8:I9)</f>
        <v>94</v>
      </c>
      <c r="J10" s="14">
        <f>SUM(J8:J9)</f>
        <v>93</v>
      </c>
      <c r="K10" s="14">
        <f>SUM(K8:K9)</f>
        <v>93</v>
      </c>
      <c r="L10" s="14">
        <f>SUM(L8:L9)</f>
        <v>93</v>
      </c>
      <c r="M10" s="2"/>
      <c r="N10" s="2"/>
      <c r="O10" s="2"/>
      <c r="P10" s="2"/>
      <c r="Q10" s="2"/>
      <c r="R10" s="2"/>
      <c r="S10" s="2"/>
      <c r="T10" s="2"/>
      <c r="U10" s="2"/>
      <c r="V10" s="2"/>
      <c r="W10" s="2"/>
      <c r="X10" s="2"/>
      <c r="Y10" s="2"/>
      <c r="Z10" s="2"/>
      <c r="AA10" s="2"/>
    </row>
    <row r="11" spans="1:27" x14ac:dyDescent="0.25">
      <c r="A11" s="8" t="s">
        <v>137</v>
      </c>
      <c r="B11" s="2"/>
      <c r="C11" s="12">
        <v>4</v>
      </c>
      <c r="D11" s="12">
        <v>1</v>
      </c>
      <c r="E11" s="14">
        <v>2</v>
      </c>
      <c r="F11" s="14">
        <v>1</v>
      </c>
      <c r="G11" s="2"/>
      <c r="H11" s="14">
        <v>4</v>
      </c>
      <c r="I11" s="14">
        <v>1</v>
      </c>
      <c r="J11" s="14">
        <v>1</v>
      </c>
      <c r="K11" s="14">
        <v>1</v>
      </c>
      <c r="L11" s="14">
        <v>1</v>
      </c>
      <c r="M11" s="2"/>
      <c r="N11" s="2"/>
      <c r="O11" s="2"/>
      <c r="P11" s="2"/>
      <c r="Q11" s="2"/>
      <c r="R11" s="2"/>
      <c r="S11" s="2"/>
      <c r="T11" s="2"/>
      <c r="U11" s="2"/>
      <c r="V11" s="2"/>
      <c r="W11" s="2"/>
      <c r="X11" s="2"/>
      <c r="Y11" s="2"/>
      <c r="Z11" s="2"/>
      <c r="AA11" s="2"/>
    </row>
    <row r="12" spans="1:27" x14ac:dyDescent="0.25">
      <c r="A12" s="10" t="s">
        <v>13</v>
      </c>
      <c r="B12" s="2"/>
      <c r="C12" s="12">
        <f>+C11+C10</f>
        <v>288</v>
      </c>
      <c r="D12" s="12">
        <f>+D11+D10</f>
        <v>95</v>
      </c>
      <c r="E12" s="50">
        <f>SUM(E10:E11)</f>
        <v>97</v>
      </c>
      <c r="F12" s="50">
        <f>SUM(F10:F11)</f>
        <v>96</v>
      </c>
      <c r="G12" s="2"/>
      <c r="H12" s="50">
        <f>SUM(H10:H11)</f>
        <v>377</v>
      </c>
      <c r="I12" s="50">
        <f>SUM(I10:I11)</f>
        <v>95</v>
      </c>
      <c r="J12" s="50">
        <f>SUM(J10:J11)</f>
        <v>94</v>
      </c>
      <c r="K12" s="50">
        <f>SUM(K10:K11)</f>
        <v>94</v>
      </c>
      <c r="L12" s="50">
        <f>SUM(L10:L11)</f>
        <v>94</v>
      </c>
      <c r="M12" s="2"/>
      <c r="N12" s="2"/>
      <c r="O12" s="2"/>
      <c r="P12" s="2"/>
      <c r="Q12" s="2"/>
      <c r="R12" s="2"/>
      <c r="S12" s="2"/>
      <c r="T12" s="2"/>
      <c r="U12" s="2"/>
      <c r="V12" s="2"/>
      <c r="W12" s="2"/>
      <c r="X12" s="2"/>
      <c r="Y12" s="2"/>
      <c r="Z12" s="2"/>
      <c r="AA12" s="2"/>
    </row>
    <row r="13" spans="1:27" x14ac:dyDescent="0.25">
      <c r="A13" s="22"/>
      <c r="B13" s="2"/>
      <c r="C13" s="2"/>
      <c r="D13" s="2"/>
      <c r="E13" s="2"/>
      <c r="F13" s="2"/>
      <c r="G13" s="2"/>
      <c r="H13" s="2"/>
      <c r="I13" s="2"/>
      <c r="J13" s="2"/>
      <c r="K13" s="2"/>
      <c r="L13" s="2"/>
      <c r="M13" s="2"/>
      <c r="N13" s="2"/>
      <c r="O13" s="2"/>
      <c r="P13" s="2"/>
      <c r="Q13" s="2"/>
      <c r="R13" s="2"/>
      <c r="S13" s="2"/>
      <c r="T13" s="2"/>
      <c r="U13" s="2"/>
      <c r="V13" s="2"/>
      <c r="W13" s="2"/>
      <c r="X13" s="2"/>
      <c r="Y13" s="2"/>
      <c r="Z13" s="2"/>
      <c r="AA13" s="2"/>
    </row>
    <row r="14" spans="1:27" x14ac:dyDescent="0.25">
      <c r="A14" s="17" t="s">
        <v>138</v>
      </c>
      <c r="B14" s="2"/>
      <c r="C14" s="12">
        <v>195</v>
      </c>
      <c r="D14" s="12">
        <v>64</v>
      </c>
      <c r="E14" s="31">
        <v>66</v>
      </c>
      <c r="F14" s="31">
        <v>65</v>
      </c>
      <c r="G14" s="2"/>
      <c r="H14" s="31">
        <v>261</v>
      </c>
      <c r="I14" s="31">
        <v>65</v>
      </c>
      <c r="J14" s="31">
        <v>63</v>
      </c>
      <c r="K14" s="31">
        <v>67</v>
      </c>
      <c r="L14" s="31">
        <v>66</v>
      </c>
      <c r="M14" s="2"/>
      <c r="N14" s="2"/>
      <c r="O14" s="2"/>
      <c r="P14" s="2"/>
      <c r="Q14" s="2"/>
      <c r="R14" s="2"/>
      <c r="S14" s="2"/>
      <c r="T14" s="2"/>
      <c r="U14" s="2"/>
      <c r="V14" s="2"/>
      <c r="W14" s="2"/>
      <c r="X14" s="2"/>
      <c r="Y14" s="2"/>
      <c r="Z14" s="2"/>
      <c r="AA14" s="2"/>
    </row>
    <row r="15" spans="1:27"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row>
    <row r="16" spans="1:27" x14ac:dyDescent="0.25">
      <c r="A16" s="17" t="s">
        <v>141</v>
      </c>
      <c r="B16" s="2"/>
      <c r="C16" s="12">
        <f>C12-C14</f>
        <v>93</v>
      </c>
      <c r="D16" s="12">
        <f>D12-D14</f>
        <v>31</v>
      </c>
      <c r="E16" s="12">
        <f>E12-E14</f>
        <v>31</v>
      </c>
      <c r="F16" s="12">
        <f>F12-F14</f>
        <v>31</v>
      </c>
      <c r="G16" s="2"/>
      <c r="H16" s="31">
        <v>116</v>
      </c>
      <c r="I16" s="31">
        <v>30</v>
      </c>
      <c r="J16" s="31">
        <v>31</v>
      </c>
      <c r="K16" s="31">
        <v>27</v>
      </c>
      <c r="L16" s="31">
        <v>28</v>
      </c>
      <c r="M16" s="2"/>
      <c r="N16" s="2"/>
      <c r="O16" s="2"/>
      <c r="P16" s="2"/>
      <c r="Q16" s="2"/>
      <c r="R16" s="2"/>
      <c r="S16" s="2"/>
      <c r="T16" s="2"/>
      <c r="U16" s="2"/>
      <c r="V16" s="2"/>
      <c r="W16" s="2"/>
      <c r="X16" s="2"/>
      <c r="Y16" s="2"/>
      <c r="Z16" s="2"/>
      <c r="AA16" s="2"/>
    </row>
    <row r="17" spans="1:27"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row>
    <row r="18" spans="1:27" x14ac:dyDescent="0.25">
      <c r="A18" s="7" t="s">
        <v>159</v>
      </c>
      <c r="B18" s="2"/>
      <c r="C18" s="29">
        <v>0.32291666670000002</v>
      </c>
      <c r="D18" s="29">
        <v>0.32631578950000001</v>
      </c>
      <c r="E18" s="30">
        <v>0.32</v>
      </c>
      <c r="F18" s="51">
        <v>0.32300000000000001</v>
      </c>
      <c r="G18" s="2"/>
      <c r="H18" s="51">
        <v>0.308</v>
      </c>
      <c r="I18" s="51">
        <v>0.316</v>
      </c>
      <c r="J18" s="30">
        <v>0.33</v>
      </c>
      <c r="K18" s="51">
        <v>0.28699999999999998</v>
      </c>
      <c r="L18" s="51">
        <v>0.29799999999999999</v>
      </c>
      <c r="M18" s="2"/>
      <c r="N18" s="2"/>
      <c r="O18" s="2"/>
      <c r="P18" s="2"/>
      <c r="Q18" s="2"/>
      <c r="R18" s="2"/>
      <c r="S18" s="2"/>
      <c r="T18" s="2"/>
      <c r="U18" s="2"/>
      <c r="V18" s="2"/>
      <c r="W18" s="2"/>
      <c r="X18" s="2"/>
      <c r="Y18" s="2"/>
      <c r="Z18" s="2"/>
      <c r="AA18" s="2"/>
    </row>
    <row r="19" spans="1:27" x14ac:dyDescent="0.25">
      <c r="A19" s="4" t="s">
        <v>45</v>
      </c>
      <c r="B19" s="2"/>
      <c r="C19" s="19">
        <v>109</v>
      </c>
      <c r="D19" s="19">
        <v>33</v>
      </c>
      <c r="E19" s="40">
        <v>38</v>
      </c>
      <c r="F19" s="40">
        <v>38</v>
      </c>
      <c r="G19" s="2"/>
      <c r="H19" s="40">
        <v>187</v>
      </c>
      <c r="I19" s="40">
        <v>65</v>
      </c>
      <c r="J19" s="40">
        <v>41</v>
      </c>
      <c r="K19" s="40">
        <v>48</v>
      </c>
      <c r="L19" s="40">
        <v>33</v>
      </c>
      <c r="M19" s="2"/>
      <c r="N19" s="2"/>
      <c r="O19" s="2"/>
      <c r="P19" s="2"/>
      <c r="Q19" s="2"/>
      <c r="R19" s="2"/>
      <c r="S19" s="2"/>
      <c r="T19" s="2"/>
      <c r="U19" s="2"/>
      <c r="V19" s="2"/>
      <c r="W19" s="2"/>
      <c r="X19" s="2"/>
      <c r="Y19" s="2"/>
      <c r="Z19" s="2"/>
      <c r="AA19" s="2"/>
    </row>
    <row r="20" spans="1:27"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row>
    <row r="21" spans="1:27" ht="23.4" customHeight="1" x14ac:dyDescent="0.25">
      <c r="A21" s="88" t="s">
        <v>173</v>
      </c>
      <c r="B21" s="89"/>
      <c r="C21" s="89"/>
      <c r="D21" s="97"/>
      <c r="E21" s="89"/>
      <c r="F21" s="89"/>
      <c r="G21" s="89"/>
      <c r="H21" s="89"/>
      <c r="I21" s="89"/>
      <c r="J21" s="89"/>
      <c r="K21" s="89"/>
      <c r="L21" s="89"/>
      <c r="M21" s="2"/>
      <c r="N21" s="2"/>
      <c r="O21" s="2"/>
      <c r="P21" s="2"/>
      <c r="Q21" s="2"/>
      <c r="R21" s="2"/>
      <c r="S21" s="2"/>
      <c r="T21" s="2"/>
      <c r="U21" s="2"/>
      <c r="V21" s="2"/>
      <c r="W21" s="2"/>
      <c r="X21" s="2"/>
      <c r="Y21" s="2"/>
      <c r="Z21" s="2"/>
      <c r="AA21" s="2"/>
    </row>
    <row r="22" spans="1:27"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row>
    <row r="23" spans="1:27"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row>
    <row r="24" spans="1:27"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row>
    <row r="25" spans="1:27"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row>
    <row r="26" spans="1:27"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spans="1:27"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spans="1:27"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spans="1:27"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sheetData>
  <mergeCells count="1">
    <mergeCell ref="A21:L21"/>
  </mergeCells>
  <pageMargins left="0.70866141732283472" right="0.70866141732283472" top="0.74803149606299213" bottom="0.74803149606299213" header="0.31496062992125984" footer="0.31496062992125984"/>
  <pageSetup scale="69" orientation="landscape" r:id="rId1"/>
  <headerFooter>
    <oddFooter>&amp;C&amp;"Arial,Regular"&amp;P&amp;R&amp;"Arial,Regular"Rogers Communications Inc.
Supplemental Financial Information -  Third Quarter 2016</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
  <sheetViews>
    <sheetView zoomScaleNormal="100" workbookViewId="0"/>
  </sheetViews>
  <sheetFormatPr defaultColWidth="21.44140625" defaultRowHeight="13.2" x14ac:dyDescent="0.25"/>
  <cols>
    <col min="1" max="1" width="44.77734375" customWidth="1"/>
    <col min="2" max="2" width="1.77734375" customWidth="1"/>
    <col min="3" max="6" width="15.77734375" customWidth="1"/>
    <col min="7" max="7" width="1.77734375" customWidth="1"/>
    <col min="8" max="12" width="15.77734375" customWidth="1"/>
  </cols>
  <sheetData>
    <row r="1" spans="1:27" x14ac:dyDescent="0.25">
      <c r="A1" s="1" t="s">
        <v>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1" t="s">
        <v>17</v>
      </c>
      <c r="B2" s="2"/>
      <c r="C2" s="2"/>
      <c r="D2" s="2"/>
      <c r="E2" s="2"/>
      <c r="F2" s="2"/>
      <c r="G2" s="2"/>
      <c r="H2" s="2"/>
      <c r="I2" s="2"/>
      <c r="J2" s="2"/>
      <c r="K2" s="2"/>
      <c r="L2" s="2"/>
      <c r="M2" s="2"/>
      <c r="N2" s="2"/>
      <c r="O2" s="2"/>
      <c r="P2" s="2"/>
      <c r="Q2" s="2"/>
      <c r="R2" s="2"/>
      <c r="S2" s="2"/>
      <c r="T2" s="2"/>
      <c r="U2" s="2"/>
      <c r="V2" s="2"/>
      <c r="W2" s="2"/>
      <c r="X2" s="2"/>
      <c r="Y2" s="2"/>
      <c r="Z2" s="2"/>
      <c r="AA2" s="2"/>
    </row>
    <row r="3" spans="1:27" x14ac:dyDescent="0.25">
      <c r="A3" s="1" t="s">
        <v>2</v>
      </c>
      <c r="B3" s="2"/>
      <c r="C3" s="2"/>
      <c r="D3" s="2"/>
      <c r="E3" s="2"/>
      <c r="F3" s="2"/>
      <c r="G3" s="2"/>
      <c r="H3" s="2"/>
      <c r="I3" s="2"/>
      <c r="J3" s="2"/>
      <c r="K3" s="2"/>
      <c r="L3" s="2"/>
      <c r="M3" s="2"/>
      <c r="N3" s="2"/>
      <c r="O3" s="2"/>
      <c r="P3" s="2"/>
      <c r="Q3" s="2"/>
      <c r="R3" s="2"/>
      <c r="S3" s="2"/>
      <c r="T3" s="2"/>
      <c r="U3" s="2"/>
      <c r="V3" s="2"/>
      <c r="W3" s="2"/>
      <c r="X3" s="2"/>
      <c r="Y3" s="2"/>
      <c r="Z3" s="2"/>
      <c r="AA3" s="2"/>
    </row>
    <row r="4" spans="1:27" x14ac:dyDescent="0.25">
      <c r="A4" s="2"/>
      <c r="B4" s="2"/>
      <c r="C4" s="3">
        <v>2016</v>
      </c>
      <c r="D4" s="2"/>
      <c r="E4" s="2"/>
      <c r="F4" s="2"/>
      <c r="G4" s="2"/>
      <c r="H4" s="3">
        <v>2015</v>
      </c>
      <c r="I4" s="2"/>
      <c r="J4" s="2"/>
      <c r="K4" s="2"/>
      <c r="L4" s="2"/>
      <c r="M4" s="2"/>
      <c r="N4" s="2"/>
      <c r="O4" s="2"/>
      <c r="P4" s="2"/>
      <c r="Q4" s="2"/>
      <c r="R4" s="2"/>
      <c r="S4" s="2"/>
      <c r="T4" s="2"/>
      <c r="U4" s="2"/>
      <c r="V4" s="2"/>
      <c r="W4" s="2"/>
      <c r="X4" s="2"/>
      <c r="Y4" s="2"/>
      <c r="Z4" s="2"/>
      <c r="AA4" s="2"/>
    </row>
    <row r="5" spans="1:27" x14ac:dyDescent="0.25">
      <c r="A5" s="4" t="s">
        <v>134</v>
      </c>
      <c r="B5" s="2"/>
      <c r="C5" s="5" t="s">
        <v>4</v>
      </c>
      <c r="D5" s="5" t="s">
        <v>5</v>
      </c>
      <c r="E5" s="5" t="s">
        <v>6</v>
      </c>
      <c r="F5" s="5" t="s">
        <v>7</v>
      </c>
      <c r="G5" s="2"/>
      <c r="H5" s="5" t="s">
        <v>4</v>
      </c>
      <c r="I5" s="5" t="s">
        <v>8</v>
      </c>
      <c r="J5" s="5" t="s">
        <v>9</v>
      </c>
      <c r="K5" s="5" t="s">
        <v>10</v>
      </c>
      <c r="L5" s="5" t="s">
        <v>11</v>
      </c>
      <c r="M5" s="2"/>
      <c r="N5" s="2"/>
      <c r="O5" s="2"/>
      <c r="P5" s="2"/>
      <c r="Q5" s="2"/>
      <c r="R5" s="2"/>
      <c r="S5" s="2"/>
      <c r="T5" s="2"/>
      <c r="U5" s="2"/>
      <c r="V5" s="2"/>
      <c r="W5" s="2"/>
      <c r="X5" s="2"/>
      <c r="Y5" s="2"/>
      <c r="Z5" s="2"/>
      <c r="AA5" s="2"/>
    </row>
    <row r="6" spans="1:27" x14ac:dyDescent="0.25">
      <c r="A6" s="61" t="s">
        <v>12</v>
      </c>
      <c r="B6" s="2"/>
      <c r="C6" s="2"/>
      <c r="D6" s="2"/>
      <c r="E6" s="2"/>
      <c r="F6" s="2"/>
      <c r="G6" s="2"/>
      <c r="H6" s="2"/>
      <c r="I6" s="2"/>
      <c r="J6" s="2"/>
      <c r="K6" s="2"/>
      <c r="L6" s="62"/>
      <c r="M6" s="2"/>
      <c r="N6" s="2"/>
      <c r="O6" s="2"/>
      <c r="P6" s="2"/>
      <c r="Q6" s="2"/>
      <c r="R6" s="2"/>
      <c r="S6" s="2"/>
      <c r="T6" s="2"/>
      <c r="U6" s="2"/>
      <c r="V6" s="2"/>
      <c r="W6" s="2"/>
      <c r="X6" s="2"/>
      <c r="Y6" s="2"/>
      <c r="Z6" s="2"/>
      <c r="AA6" s="2"/>
    </row>
    <row r="7" spans="1:27" x14ac:dyDescent="0.25">
      <c r="A7" s="7" t="s">
        <v>13</v>
      </c>
      <c r="B7" s="2"/>
      <c r="C7" s="9">
        <v>1596</v>
      </c>
      <c r="D7" s="9">
        <v>533</v>
      </c>
      <c r="E7" s="9">
        <v>615</v>
      </c>
      <c r="F7" s="9">
        <v>448</v>
      </c>
      <c r="G7" s="2"/>
      <c r="H7" s="14">
        <v>2079</v>
      </c>
      <c r="I7" s="9">
        <v>560</v>
      </c>
      <c r="J7" s="9">
        <v>473</v>
      </c>
      <c r="K7" s="9">
        <v>582</v>
      </c>
      <c r="L7" s="14">
        <v>464</v>
      </c>
      <c r="M7" s="2"/>
      <c r="N7" s="2"/>
      <c r="O7" s="2"/>
      <c r="P7" s="2"/>
      <c r="Q7" s="2"/>
      <c r="R7" s="2"/>
      <c r="S7" s="2"/>
      <c r="T7" s="2"/>
      <c r="U7" s="2"/>
      <c r="V7" s="2"/>
      <c r="W7" s="2"/>
      <c r="X7" s="2"/>
      <c r="Y7" s="2"/>
      <c r="Z7" s="2"/>
      <c r="AA7" s="2"/>
    </row>
    <row r="8" spans="1:27" x14ac:dyDescent="0.25">
      <c r="A8" s="17" t="s">
        <v>138</v>
      </c>
      <c r="B8" s="2"/>
      <c r="C8" s="12">
        <v>1476</v>
      </c>
      <c r="D8" s="12">
        <v>454</v>
      </c>
      <c r="E8" s="12">
        <v>525</v>
      </c>
      <c r="F8" s="12">
        <v>497</v>
      </c>
      <c r="G8" s="2"/>
      <c r="H8" s="31">
        <v>1907</v>
      </c>
      <c r="I8" s="12">
        <v>504</v>
      </c>
      <c r="J8" s="12">
        <v>415</v>
      </c>
      <c r="K8" s="12">
        <v>492</v>
      </c>
      <c r="L8" s="31">
        <v>496</v>
      </c>
      <c r="M8" s="2"/>
      <c r="N8" s="2"/>
      <c r="O8" s="2"/>
      <c r="P8" s="2"/>
      <c r="Q8" s="2"/>
      <c r="R8" s="2"/>
      <c r="S8" s="2"/>
      <c r="T8" s="2"/>
      <c r="U8" s="2"/>
      <c r="V8" s="2"/>
      <c r="W8" s="2"/>
      <c r="X8" s="2"/>
      <c r="Y8" s="2"/>
      <c r="Z8" s="2"/>
      <c r="AA8" s="2"/>
    </row>
    <row r="9" spans="1:27" x14ac:dyDescent="0.25">
      <c r="A9" s="2"/>
      <c r="B9" s="2"/>
      <c r="C9" s="2"/>
      <c r="D9" s="2"/>
      <c r="E9" s="2"/>
      <c r="F9" s="2"/>
      <c r="G9" s="2"/>
      <c r="H9" s="2"/>
      <c r="I9" s="2"/>
      <c r="J9" s="2"/>
      <c r="K9" s="2"/>
      <c r="L9" s="2"/>
      <c r="M9" s="2"/>
      <c r="N9" s="2"/>
      <c r="O9" s="2"/>
      <c r="P9" s="2"/>
      <c r="Q9" s="2"/>
      <c r="R9" s="2"/>
      <c r="S9" s="2"/>
      <c r="T9" s="2"/>
      <c r="U9" s="2"/>
      <c r="V9" s="2"/>
      <c r="W9" s="2"/>
      <c r="X9" s="2"/>
      <c r="Y9" s="2"/>
      <c r="Z9" s="2"/>
      <c r="AA9" s="2"/>
    </row>
    <row r="10" spans="1:27" x14ac:dyDescent="0.25">
      <c r="A10" s="17" t="str">
        <f>IF(C10&gt;0,"Adjusted operating profit (loss)","Adjusted operating (loss) profit")</f>
        <v>Adjusted operating profit (loss)</v>
      </c>
      <c r="B10" s="2"/>
      <c r="C10" s="12">
        <f>C7-C8</f>
        <v>120</v>
      </c>
      <c r="D10" s="12">
        <f>D7-D8</f>
        <v>79</v>
      </c>
      <c r="E10" s="12">
        <f>E7-E8</f>
        <v>90</v>
      </c>
      <c r="F10" s="12">
        <f>F7-F8</f>
        <v>-49</v>
      </c>
      <c r="G10" s="2"/>
      <c r="H10" s="31">
        <f>H7-H8</f>
        <v>172</v>
      </c>
      <c r="I10" s="12">
        <f>I7-I8</f>
        <v>56</v>
      </c>
      <c r="J10" s="12">
        <f>J7-J8</f>
        <v>58</v>
      </c>
      <c r="K10" s="12">
        <f>K7-K8</f>
        <v>90</v>
      </c>
      <c r="L10" s="12">
        <f>L7-L8</f>
        <v>-32</v>
      </c>
      <c r="M10" s="2"/>
      <c r="N10" s="2"/>
      <c r="O10" s="2"/>
      <c r="P10" s="2"/>
      <c r="Q10" s="2"/>
      <c r="R10" s="2"/>
      <c r="S10" s="2"/>
      <c r="T10" s="2"/>
      <c r="U10" s="2"/>
      <c r="V10" s="2"/>
      <c r="W10" s="2"/>
      <c r="X10" s="2"/>
      <c r="Y10" s="2"/>
      <c r="Z10" s="2"/>
      <c r="AA10" s="2"/>
    </row>
    <row r="11" spans="1:27"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row>
    <row r="12" spans="1:27" x14ac:dyDescent="0.25">
      <c r="A12" s="7" t="str">
        <f>IF(C12&gt;0,"Adjusted operating profit (loss) margin","Adjusted operating (loss) profit margin")</f>
        <v>Adjusted operating profit (loss) margin</v>
      </c>
      <c r="B12" s="2"/>
      <c r="C12" s="29">
        <v>7.518796992E-2</v>
      </c>
      <c r="D12" s="29">
        <v>0.14821763600000001</v>
      </c>
      <c r="E12" s="51">
        <v>0.14599999999999999</v>
      </c>
      <c r="F12" s="51">
        <v>-0.109</v>
      </c>
      <c r="G12" s="2"/>
      <c r="H12" s="51">
        <v>8.3000000000000004E-2</v>
      </c>
      <c r="I12" s="30">
        <v>0.1</v>
      </c>
      <c r="J12" s="51">
        <v>0.123</v>
      </c>
      <c r="K12" s="51">
        <v>0.155</v>
      </c>
      <c r="L12" s="51">
        <v>-6.9000000000000006E-2</v>
      </c>
      <c r="M12" s="2"/>
      <c r="N12" s="2"/>
      <c r="O12" s="2"/>
      <c r="P12" s="2"/>
      <c r="Q12" s="2"/>
      <c r="R12" s="2"/>
      <c r="S12" s="2"/>
      <c r="T12" s="2"/>
      <c r="U12" s="2"/>
      <c r="V12" s="2"/>
      <c r="W12" s="2"/>
      <c r="X12" s="2"/>
      <c r="Y12" s="2"/>
      <c r="Z12" s="2"/>
      <c r="AA12" s="2"/>
    </row>
    <row r="13" spans="1:27" x14ac:dyDescent="0.25">
      <c r="A13" s="4" t="s">
        <v>45</v>
      </c>
      <c r="B13" s="2"/>
      <c r="C13" s="19">
        <v>43</v>
      </c>
      <c r="D13" s="19">
        <v>12</v>
      </c>
      <c r="E13" s="19">
        <v>13</v>
      </c>
      <c r="F13" s="19">
        <v>18</v>
      </c>
      <c r="G13" s="2"/>
      <c r="H13" s="63">
        <v>60</v>
      </c>
      <c r="I13" s="19">
        <v>28</v>
      </c>
      <c r="J13" s="19">
        <v>12</v>
      </c>
      <c r="K13" s="19">
        <v>11</v>
      </c>
      <c r="L13" s="19">
        <v>9</v>
      </c>
      <c r="M13" s="2"/>
      <c r="N13" s="2"/>
      <c r="O13" s="2"/>
      <c r="P13" s="2"/>
      <c r="Q13" s="2"/>
      <c r="R13" s="2"/>
      <c r="S13" s="2"/>
      <c r="T13" s="2"/>
      <c r="U13" s="2"/>
      <c r="V13" s="2"/>
      <c r="W13" s="2"/>
      <c r="X13" s="2"/>
      <c r="Y13" s="2"/>
      <c r="Z13" s="2"/>
      <c r="AA13" s="2"/>
    </row>
    <row r="14" spans="1:27"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row>
    <row r="15" spans="1:27"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row>
    <row r="16" spans="1:27"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row>
    <row r="17" spans="1:27"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row>
    <row r="18" spans="1:27"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row>
    <row r="19" spans="1:27"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row>
    <row r="20" spans="1:27"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row>
    <row r="21" spans="1:27"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row>
    <row r="22" spans="1:27"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row>
    <row r="23" spans="1:27"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row>
    <row r="24" spans="1:27"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row>
    <row r="25" spans="1:27"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row>
    <row r="26" spans="1:27"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spans="1:27"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spans="1:27"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spans="1:27"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sheetData>
  <pageMargins left="0.70866141732283472" right="0.70866141732283472" top="0.74803149606299213" bottom="0.74803149606299213" header="0.31496062992125984" footer="0.31496062992125984"/>
  <pageSetup scale="69" orientation="landscape" r:id="rId1"/>
  <headerFooter>
    <oddFooter>&amp;C&amp;"Arial,Regular"&amp;P&amp;R&amp;"Arial,Regular"Rogers Communications Inc.
Supplemental Financial Information -  Third Quarter 2016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zoomScaleNormal="100" zoomScaleSheetLayoutView="100" workbookViewId="0"/>
  </sheetViews>
  <sheetFormatPr defaultColWidth="21.44140625" defaultRowHeight="13.2" x14ac:dyDescent="0.25"/>
  <cols>
    <col min="1" max="1" width="44.77734375" customWidth="1"/>
  </cols>
  <sheetData>
    <row r="1" spans="1:8" ht="18.75" customHeight="1" x14ac:dyDescent="0.3">
      <c r="A1" s="64" t="s">
        <v>174</v>
      </c>
      <c r="B1" s="2"/>
      <c r="C1" s="2"/>
      <c r="D1" s="2"/>
      <c r="E1" s="2"/>
      <c r="F1" s="2"/>
      <c r="G1" s="2"/>
      <c r="H1" s="2"/>
    </row>
    <row r="2" spans="1:8" ht="18.75" customHeight="1" x14ac:dyDescent="0.25">
      <c r="A2" s="2"/>
      <c r="B2" s="2"/>
      <c r="C2" s="2"/>
      <c r="D2" s="2"/>
      <c r="E2" s="2"/>
      <c r="F2" s="2"/>
      <c r="G2" s="2"/>
      <c r="H2" s="2"/>
    </row>
    <row r="3" spans="1:8" ht="17.7" customHeight="1" x14ac:dyDescent="0.25">
      <c r="A3" s="98" t="s">
        <v>207</v>
      </c>
      <c r="B3" s="92"/>
      <c r="C3" s="92"/>
      <c r="D3" s="92"/>
      <c r="E3" s="92"/>
      <c r="F3" s="92"/>
      <c r="G3" s="92"/>
      <c r="H3" s="92"/>
    </row>
    <row r="4" spans="1:8" ht="17.7" customHeight="1" x14ac:dyDescent="0.25">
      <c r="A4" s="92"/>
      <c r="B4" s="92"/>
      <c r="C4" s="92"/>
      <c r="D4" s="92"/>
      <c r="E4" s="92"/>
      <c r="F4" s="92"/>
      <c r="G4" s="92"/>
      <c r="H4" s="92"/>
    </row>
    <row r="5" spans="1:8" ht="17.7" customHeight="1" x14ac:dyDescent="0.25">
      <c r="A5" s="92"/>
      <c r="B5" s="92"/>
      <c r="C5" s="92"/>
      <c r="D5" s="92"/>
      <c r="E5" s="92"/>
      <c r="F5" s="92"/>
      <c r="G5" s="92"/>
      <c r="H5" s="92"/>
    </row>
    <row r="6" spans="1:8" ht="18.75" customHeight="1" x14ac:dyDescent="0.25">
      <c r="A6" s="2"/>
      <c r="B6" s="2"/>
      <c r="C6" s="2"/>
      <c r="D6" s="2"/>
      <c r="E6" s="2"/>
      <c r="F6" s="2"/>
      <c r="G6" s="2"/>
      <c r="H6" s="2"/>
    </row>
    <row r="7" spans="1:8" ht="75" customHeight="1" x14ac:dyDescent="0.25">
      <c r="A7" s="7" t="s">
        <v>175</v>
      </c>
      <c r="B7" s="2"/>
      <c r="C7" s="2"/>
      <c r="D7" s="2"/>
      <c r="E7" s="2"/>
      <c r="F7" s="2"/>
      <c r="G7" s="2"/>
      <c r="H7" s="2"/>
    </row>
    <row r="8" spans="1:8" ht="18.75" customHeight="1" x14ac:dyDescent="0.25"/>
    <row r="9" spans="1:8" ht="18.75" customHeight="1" x14ac:dyDescent="0.25"/>
    <row r="10" spans="1:8" ht="18.75" customHeight="1" x14ac:dyDescent="0.25"/>
    <row r="11" spans="1:8" ht="18.75" customHeight="1" x14ac:dyDescent="0.25"/>
    <row r="12" spans="1:8" ht="18.75" customHeight="1" x14ac:dyDescent="0.25"/>
    <row r="13" spans="1:8" ht="18.75" customHeight="1" x14ac:dyDescent="0.25"/>
    <row r="14" spans="1:8" ht="18.75" customHeight="1" x14ac:dyDescent="0.25"/>
    <row r="15" spans="1:8" ht="18.75" customHeight="1" x14ac:dyDescent="0.25"/>
    <row r="16" spans="1:8" ht="18.75" customHeight="1" x14ac:dyDescent="0.25"/>
    <row r="17" ht="18.75" customHeight="1" x14ac:dyDescent="0.25"/>
    <row r="18" ht="18.75" customHeight="1" x14ac:dyDescent="0.25"/>
    <row r="19" ht="18.75" customHeight="1" x14ac:dyDescent="0.25"/>
    <row r="20" ht="18.75" customHeight="1" x14ac:dyDescent="0.25"/>
    <row r="21" ht="18.75" customHeight="1" x14ac:dyDescent="0.25"/>
    <row r="22" ht="18.75" customHeight="1" x14ac:dyDescent="0.25"/>
    <row r="23" ht="18.75" customHeight="1" x14ac:dyDescent="0.25"/>
    <row r="24" ht="18.75" customHeight="1" x14ac:dyDescent="0.25"/>
    <row r="25" ht="18.75" customHeight="1" x14ac:dyDescent="0.25"/>
    <row r="26" ht="18.75" customHeight="1" x14ac:dyDescent="0.25"/>
    <row r="27" ht="18.75" customHeight="1" x14ac:dyDescent="0.25"/>
    <row r="28" ht="18.75" customHeight="1" x14ac:dyDescent="0.25"/>
    <row r="29" ht="18.75" customHeight="1" x14ac:dyDescent="0.25"/>
    <row r="30" ht="18.75" customHeight="1" x14ac:dyDescent="0.25"/>
    <row r="31" ht="18.75" customHeight="1" x14ac:dyDescent="0.25"/>
    <row r="32"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1">
    <mergeCell ref="A3:H5"/>
  </mergeCells>
  <pageMargins left="0.70866141732283472" right="0.70866141732283472" top="0.74803149606299213" bottom="0.74803149606299213" header="0.31496062992125984" footer="0.31496062992125984"/>
  <pageSetup scale="69" orientation="landscape" r:id="rId1"/>
  <headerFooter>
    <oddFooter>&amp;C&amp;"Arial,Regular"&amp;P&amp;R&amp;"Arial,Regular"Rogers Communications Inc.
Supplemental Financial Information -  Third Quarter 2016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
  <sheetViews>
    <sheetView zoomScaleNormal="100" zoomScaleSheetLayoutView="100" workbookViewId="0">
      <selection sqref="A1:C1"/>
    </sheetView>
  </sheetViews>
  <sheetFormatPr defaultColWidth="21.44140625" defaultRowHeight="13.2" x14ac:dyDescent="0.25"/>
  <cols>
    <col min="1" max="1" width="23.44140625" customWidth="1"/>
    <col min="2" max="2" width="1.77734375" customWidth="1"/>
    <col min="3" max="3" width="64.109375" customWidth="1"/>
    <col min="4" max="4" width="63.44140625" customWidth="1"/>
    <col min="5" max="5" width="31.44140625" customWidth="1"/>
  </cols>
  <sheetData>
    <row r="1" spans="1:26" ht="18.75" customHeight="1" x14ac:dyDescent="0.3">
      <c r="A1" s="105" t="s">
        <v>176</v>
      </c>
      <c r="B1" s="92"/>
      <c r="C1" s="92"/>
      <c r="D1" s="2"/>
      <c r="E1" s="2"/>
      <c r="F1" s="2"/>
      <c r="G1" s="2"/>
      <c r="H1" s="2"/>
      <c r="I1" s="2"/>
      <c r="J1" s="2"/>
      <c r="K1" s="2"/>
      <c r="L1" s="2"/>
      <c r="M1" s="2"/>
      <c r="N1" s="2"/>
      <c r="O1" s="2"/>
      <c r="P1" s="2"/>
      <c r="Q1" s="2"/>
      <c r="R1" s="2"/>
      <c r="S1" s="2"/>
      <c r="T1" s="2"/>
      <c r="U1" s="2"/>
      <c r="V1" s="2"/>
      <c r="W1" s="2"/>
      <c r="X1" s="2"/>
      <c r="Y1" s="2"/>
      <c r="Z1" s="2"/>
    </row>
    <row r="2" spans="1:26" ht="19.95" customHeight="1" x14ac:dyDescent="0.25">
      <c r="A2" s="106" t="s">
        <v>177</v>
      </c>
      <c r="B2" s="92"/>
      <c r="C2" s="92"/>
      <c r="D2" s="92"/>
      <c r="E2" s="92"/>
      <c r="F2" s="2"/>
      <c r="G2" s="2"/>
      <c r="H2" s="2"/>
      <c r="I2" s="2"/>
      <c r="J2" s="2"/>
      <c r="K2" s="2"/>
      <c r="L2" s="2"/>
      <c r="M2" s="2"/>
      <c r="N2" s="2"/>
      <c r="O2" s="2"/>
      <c r="P2" s="2"/>
      <c r="Q2" s="2"/>
      <c r="R2" s="2"/>
      <c r="S2" s="2"/>
      <c r="T2" s="2"/>
      <c r="U2" s="2"/>
      <c r="V2" s="2"/>
      <c r="W2" s="2"/>
      <c r="X2" s="2"/>
      <c r="Y2" s="2"/>
      <c r="Z2" s="2"/>
    </row>
    <row r="3" spans="1:26" ht="19.95" customHeight="1" x14ac:dyDescent="0.25">
      <c r="A3" s="92"/>
      <c r="B3" s="92"/>
      <c r="C3" s="92"/>
      <c r="D3" s="92"/>
      <c r="E3" s="92"/>
      <c r="F3" s="2"/>
      <c r="G3" s="2"/>
      <c r="H3" s="2"/>
      <c r="I3" s="2"/>
      <c r="J3" s="2"/>
      <c r="K3" s="2"/>
      <c r="L3" s="2"/>
      <c r="M3" s="2"/>
      <c r="N3" s="2"/>
      <c r="O3" s="2"/>
      <c r="P3" s="2"/>
      <c r="Q3" s="2"/>
      <c r="R3" s="2"/>
      <c r="S3" s="2"/>
      <c r="T3" s="2"/>
      <c r="U3" s="2"/>
      <c r="V3" s="2"/>
      <c r="W3" s="2"/>
      <c r="X3" s="2"/>
      <c r="Y3" s="2"/>
      <c r="Z3" s="2"/>
    </row>
    <row r="4" spans="1:26" ht="19.95" customHeight="1" x14ac:dyDescent="0.25">
      <c r="A4" s="107"/>
      <c r="B4" s="107"/>
      <c r="C4" s="107"/>
      <c r="D4" s="107"/>
      <c r="E4" s="107"/>
      <c r="F4" s="2"/>
      <c r="G4" s="2"/>
      <c r="H4" s="2"/>
      <c r="I4" s="2"/>
      <c r="J4" s="2"/>
      <c r="K4" s="2"/>
      <c r="L4" s="2"/>
      <c r="M4" s="2"/>
      <c r="N4" s="2"/>
      <c r="O4" s="2"/>
      <c r="P4" s="2"/>
      <c r="Q4" s="2"/>
      <c r="R4" s="2"/>
      <c r="S4" s="2"/>
      <c r="T4" s="2"/>
      <c r="U4" s="2"/>
      <c r="V4" s="2"/>
      <c r="W4" s="2"/>
      <c r="X4" s="2"/>
      <c r="Y4" s="2"/>
      <c r="Z4" s="2"/>
    </row>
    <row r="5" spans="1:26" ht="38.700000000000003" customHeight="1" x14ac:dyDescent="0.25">
      <c r="A5" s="65" t="s">
        <v>178</v>
      </c>
      <c r="B5" s="108" t="s">
        <v>179</v>
      </c>
      <c r="C5" s="109"/>
      <c r="D5" s="65" t="s">
        <v>180</v>
      </c>
      <c r="E5" s="65" t="s">
        <v>181</v>
      </c>
      <c r="F5" s="2"/>
      <c r="G5" s="2"/>
      <c r="H5" s="2"/>
      <c r="I5" s="2"/>
      <c r="J5" s="2"/>
      <c r="K5" s="2"/>
      <c r="L5" s="2"/>
      <c r="M5" s="2"/>
      <c r="N5" s="2"/>
      <c r="O5" s="2"/>
      <c r="P5" s="2"/>
      <c r="Q5" s="2"/>
      <c r="R5" s="2"/>
      <c r="S5" s="2"/>
      <c r="T5" s="2"/>
      <c r="U5" s="2"/>
      <c r="V5" s="2"/>
      <c r="W5" s="2"/>
      <c r="X5" s="2"/>
      <c r="Y5" s="2"/>
      <c r="Z5" s="2"/>
    </row>
    <row r="6" spans="1:26" ht="156.44999999999999" customHeight="1" x14ac:dyDescent="0.25">
      <c r="A6" s="66" t="s">
        <v>182</v>
      </c>
      <c r="B6" s="67" t="s">
        <v>183</v>
      </c>
      <c r="C6" s="68" t="s">
        <v>184</v>
      </c>
      <c r="D6" s="66" t="s">
        <v>185</v>
      </c>
      <c r="E6" s="66" t="s">
        <v>28</v>
      </c>
      <c r="F6" s="2"/>
      <c r="G6" s="2"/>
      <c r="H6" s="2"/>
      <c r="I6" s="2"/>
      <c r="J6" s="2"/>
      <c r="K6" s="2"/>
      <c r="L6" s="2"/>
      <c r="M6" s="2"/>
      <c r="N6" s="2"/>
      <c r="O6" s="2"/>
      <c r="P6" s="2"/>
      <c r="Q6" s="2"/>
      <c r="R6" s="2"/>
      <c r="S6" s="2"/>
      <c r="T6" s="2"/>
      <c r="U6" s="2"/>
      <c r="V6" s="2"/>
      <c r="W6" s="2"/>
      <c r="X6" s="2"/>
      <c r="Y6" s="2"/>
      <c r="Z6" s="2"/>
    </row>
    <row r="7" spans="1:26" ht="181.2" customHeight="1" x14ac:dyDescent="0.25">
      <c r="A7" s="66" t="s">
        <v>186</v>
      </c>
      <c r="B7" s="67" t="s">
        <v>187</v>
      </c>
      <c r="C7" s="68" t="s">
        <v>188</v>
      </c>
      <c r="D7" s="66" t="s">
        <v>189</v>
      </c>
      <c r="E7" s="66" t="s">
        <v>190</v>
      </c>
      <c r="F7" s="2"/>
      <c r="G7" s="2"/>
      <c r="H7" s="2"/>
      <c r="I7" s="2"/>
      <c r="J7" s="2"/>
      <c r="K7" s="2"/>
      <c r="L7" s="2"/>
      <c r="M7" s="2"/>
      <c r="N7" s="2"/>
      <c r="O7" s="2"/>
      <c r="P7" s="2"/>
      <c r="Q7" s="2"/>
      <c r="R7" s="2"/>
      <c r="S7" s="2"/>
      <c r="T7" s="2"/>
      <c r="U7" s="2"/>
      <c r="V7" s="2"/>
      <c r="W7" s="2"/>
      <c r="X7" s="2"/>
      <c r="Y7" s="2"/>
      <c r="Z7" s="2"/>
    </row>
    <row r="8" spans="1:26" ht="87.45" customHeight="1" x14ac:dyDescent="0.25">
      <c r="A8" s="66" t="s">
        <v>191</v>
      </c>
      <c r="B8" s="67" t="s">
        <v>192</v>
      </c>
      <c r="C8" s="69" t="s">
        <v>193</v>
      </c>
      <c r="D8" s="66" t="s">
        <v>194</v>
      </c>
      <c r="E8" s="66" t="s">
        <v>58</v>
      </c>
      <c r="F8" s="2"/>
      <c r="G8" s="2"/>
      <c r="H8" s="2"/>
      <c r="I8" s="2"/>
      <c r="J8" s="2"/>
      <c r="K8" s="2"/>
      <c r="L8" s="2"/>
      <c r="M8" s="2"/>
      <c r="N8" s="2"/>
      <c r="O8" s="2"/>
      <c r="P8" s="2"/>
      <c r="Q8" s="2"/>
      <c r="R8" s="2"/>
      <c r="S8" s="2"/>
      <c r="T8" s="2"/>
      <c r="U8" s="2"/>
      <c r="V8" s="2"/>
      <c r="W8" s="2"/>
      <c r="X8" s="2"/>
      <c r="Y8" s="2"/>
      <c r="Z8" s="2"/>
    </row>
    <row r="9" spans="1:26" ht="18.75" customHeight="1" x14ac:dyDescent="0.25">
      <c r="A9" s="99" t="s">
        <v>195</v>
      </c>
      <c r="B9" s="101" t="s">
        <v>196</v>
      </c>
      <c r="C9" s="103" t="s">
        <v>197</v>
      </c>
      <c r="D9" s="99" t="s">
        <v>198</v>
      </c>
      <c r="E9" s="99" t="s">
        <v>67</v>
      </c>
      <c r="F9" s="2"/>
      <c r="G9" s="2"/>
      <c r="H9" s="2"/>
      <c r="I9" s="2"/>
      <c r="J9" s="2"/>
      <c r="K9" s="2"/>
      <c r="L9" s="2"/>
      <c r="M9" s="2"/>
      <c r="N9" s="2"/>
      <c r="O9" s="2"/>
      <c r="P9" s="2"/>
      <c r="Q9" s="2"/>
      <c r="R9" s="2"/>
      <c r="S9" s="2"/>
      <c r="T9" s="2"/>
      <c r="U9" s="2"/>
      <c r="V9" s="2"/>
      <c r="W9" s="2"/>
      <c r="X9" s="2"/>
      <c r="Y9" s="2"/>
      <c r="Z9" s="2"/>
    </row>
    <row r="10" spans="1:26" ht="78.75" customHeight="1" x14ac:dyDescent="0.25">
      <c r="A10" s="100"/>
      <c r="B10" s="102"/>
      <c r="C10" s="104"/>
      <c r="D10" s="100"/>
      <c r="E10" s="100"/>
      <c r="F10" s="2"/>
      <c r="G10" s="2"/>
      <c r="H10" s="2"/>
      <c r="I10" s="2"/>
      <c r="J10" s="2"/>
      <c r="K10" s="2"/>
      <c r="L10" s="2"/>
      <c r="M10" s="2"/>
      <c r="N10" s="2"/>
      <c r="O10" s="2"/>
      <c r="P10" s="2"/>
      <c r="Q10" s="2"/>
      <c r="R10" s="2"/>
      <c r="S10" s="2"/>
      <c r="T10" s="2"/>
      <c r="U10" s="2"/>
      <c r="V10" s="2"/>
      <c r="W10" s="2"/>
      <c r="X10" s="2"/>
      <c r="Y10" s="2"/>
      <c r="Z10" s="2"/>
    </row>
    <row r="11" spans="1:26" ht="18.75" customHeight="1" x14ac:dyDescent="0.25">
      <c r="A11" s="99" t="s">
        <v>199</v>
      </c>
      <c r="B11" s="101" t="s">
        <v>200</v>
      </c>
      <c r="C11" s="103" t="s">
        <v>201</v>
      </c>
      <c r="D11" s="99" t="s">
        <v>202</v>
      </c>
      <c r="E11" s="99" t="s">
        <v>203</v>
      </c>
      <c r="F11" s="2"/>
      <c r="G11" s="2"/>
      <c r="H11" s="2"/>
      <c r="I11" s="2"/>
      <c r="J11" s="2"/>
      <c r="K11" s="2"/>
      <c r="L11" s="2"/>
      <c r="M11" s="2"/>
      <c r="N11" s="2"/>
      <c r="O11" s="2"/>
      <c r="P11" s="2"/>
      <c r="Q11" s="2"/>
      <c r="R11" s="2"/>
      <c r="S11" s="2"/>
      <c r="T11" s="2"/>
      <c r="U11" s="2"/>
      <c r="V11" s="2"/>
      <c r="W11" s="2"/>
      <c r="X11" s="2"/>
      <c r="Y11" s="2"/>
      <c r="Z11" s="2"/>
    </row>
    <row r="12" spans="1:26" ht="56.25" customHeight="1" x14ac:dyDescent="0.25">
      <c r="A12" s="100"/>
      <c r="B12" s="102"/>
      <c r="C12" s="104"/>
      <c r="D12" s="100"/>
      <c r="E12" s="100"/>
      <c r="F12" s="2"/>
      <c r="G12" s="2"/>
      <c r="H12" s="2"/>
      <c r="I12" s="2"/>
      <c r="J12" s="2"/>
      <c r="K12" s="2"/>
      <c r="L12" s="2"/>
      <c r="M12" s="2"/>
      <c r="N12" s="2"/>
      <c r="O12" s="2"/>
      <c r="P12" s="2"/>
      <c r="Q12" s="2"/>
      <c r="R12" s="2"/>
      <c r="S12" s="2"/>
      <c r="T12" s="2"/>
      <c r="U12" s="2"/>
      <c r="V12" s="2"/>
      <c r="W12" s="2"/>
      <c r="X12" s="2"/>
      <c r="Y12" s="2"/>
      <c r="Z12" s="2"/>
    </row>
    <row r="13" spans="1:26" ht="18.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8.75"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8.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8.7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8.7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8.7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8.7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8.7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8.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8.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8.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8.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8.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8.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8.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8.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8.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8.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8.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8.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8.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8.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8.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8.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8.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8.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8.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8.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8.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8.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8.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8.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8.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8.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8.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8.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8.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8.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8.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8.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8.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8.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8.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8.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8.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8.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8.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8.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8.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8.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8.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8.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8.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8.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8.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8.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8.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8.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8.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8.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8.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8.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8.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8.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8.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8.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8.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8.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8.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8.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8.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8.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8.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8.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8.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8.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8.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8.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8.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8.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8.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8.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8.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8.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8.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8.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8.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sheetData>
  <mergeCells count="13">
    <mergeCell ref="A1:C1"/>
    <mergeCell ref="A2:E4"/>
    <mergeCell ref="B5:C5"/>
    <mergeCell ref="A9:A10"/>
    <mergeCell ref="B9:B10"/>
    <mergeCell ref="C9:C10"/>
    <mergeCell ref="D9:D10"/>
    <mergeCell ref="E9:E10"/>
    <mergeCell ref="A11:A12"/>
    <mergeCell ref="B11:B12"/>
    <mergeCell ref="C11:C12"/>
    <mergeCell ref="D11:D12"/>
    <mergeCell ref="E11:E12"/>
  </mergeCells>
  <pageMargins left="0.70866141732283472" right="0.70866141732283472" top="0.74803149606299213" bottom="0.74803149606299213" header="0.31496062992125984" footer="0.31496062992125984"/>
  <pageSetup scale="69" orientation="landscape" r:id="rId1"/>
  <headerFooter>
    <oddFooter>&amp;C&amp;"Arial,Regular"&amp;P&amp;R&amp;"Arial,Regular"Rogers Communications Inc.
Supplemental Financial Information -  Third Quarter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1"/>
  <sheetViews>
    <sheetView zoomScaleNormal="100" workbookViewId="0"/>
  </sheetViews>
  <sheetFormatPr defaultColWidth="21.44140625" defaultRowHeight="13.2" x14ac:dyDescent="0.25"/>
  <cols>
    <col min="1" max="1" width="51.77734375" customWidth="1"/>
    <col min="2" max="2" width="1.77734375" customWidth="1"/>
    <col min="3" max="6" width="13.77734375" customWidth="1"/>
    <col min="7" max="7" width="1.77734375" customWidth="1"/>
    <col min="8" max="12" width="13.77734375" customWidth="1"/>
  </cols>
  <sheetData>
    <row r="1" spans="1:27" x14ac:dyDescent="0.25">
      <c r="A1" s="1" t="s">
        <v>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1" t="s">
        <v>1</v>
      </c>
      <c r="B2" s="2"/>
      <c r="C2" s="2"/>
      <c r="D2" s="2"/>
      <c r="E2" s="2"/>
      <c r="F2" s="2"/>
      <c r="G2" s="2"/>
      <c r="H2" s="2"/>
      <c r="I2" s="2"/>
      <c r="J2" s="2"/>
      <c r="K2" s="2"/>
      <c r="L2" s="2"/>
      <c r="M2" s="2"/>
      <c r="N2" s="2"/>
      <c r="O2" s="2"/>
      <c r="P2" s="2"/>
      <c r="Q2" s="2"/>
      <c r="R2" s="2"/>
      <c r="S2" s="2"/>
      <c r="T2" s="2"/>
      <c r="U2" s="2"/>
      <c r="V2" s="2"/>
      <c r="W2" s="2"/>
      <c r="X2" s="2"/>
      <c r="Y2" s="2"/>
      <c r="Z2" s="2"/>
      <c r="AA2" s="2"/>
    </row>
    <row r="3" spans="1:27" x14ac:dyDescent="0.25">
      <c r="A3" s="1" t="s">
        <v>2</v>
      </c>
      <c r="B3" s="2"/>
      <c r="C3" s="2"/>
      <c r="D3" s="2"/>
      <c r="E3" s="2"/>
      <c r="F3" s="2"/>
      <c r="G3" s="2"/>
      <c r="H3" s="2"/>
      <c r="I3" s="2"/>
      <c r="J3" s="2"/>
      <c r="K3" s="2"/>
      <c r="L3" s="2"/>
      <c r="M3" s="2"/>
      <c r="N3" s="2"/>
      <c r="O3" s="2"/>
      <c r="P3" s="2"/>
      <c r="Q3" s="2"/>
      <c r="R3" s="2"/>
      <c r="S3" s="2"/>
      <c r="T3" s="2"/>
      <c r="U3" s="2"/>
      <c r="V3" s="2"/>
      <c r="W3" s="2"/>
      <c r="X3" s="2"/>
      <c r="Y3" s="2"/>
      <c r="Z3" s="2"/>
      <c r="AA3" s="2"/>
    </row>
    <row r="4" spans="1:27" x14ac:dyDescent="0.25">
      <c r="A4" s="2"/>
      <c r="B4" s="2"/>
      <c r="C4" s="3">
        <v>2016</v>
      </c>
      <c r="D4" s="2"/>
      <c r="E4" s="2"/>
      <c r="F4" s="2"/>
      <c r="G4" s="2"/>
      <c r="H4" s="3">
        <v>2015</v>
      </c>
      <c r="I4" s="2"/>
      <c r="J4" s="2"/>
      <c r="K4" s="2"/>
      <c r="L4" s="2"/>
      <c r="M4" s="2"/>
      <c r="N4" s="2"/>
      <c r="O4" s="2"/>
      <c r="P4" s="2"/>
      <c r="Q4" s="2"/>
      <c r="R4" s="2"/>
      <c r="S4" s="2"/>
      <c r="T4" s="2"/>
      <c r="U4" s="2"/>
      <c r="V4" s="2"/>
      <c r="W4" s="2"/>
      <c r="X4" s="2"/>
      <c r="Y4" s="2"/>
      <c r="Z4" s="2"/>
      <c r="AA4" s="2"/>
    </row>
    <row r="5" spans="1:27" x14ac:dyDescent="0.25">
      <c r="A5" s="4" t="s">
        <v>3</v>
      </c>
      <c r="B5" s="2"/>
      <c r="C5" s="5" t="s">
        <v>4</v>
      </c>
      <c r="D5" s="5" t="s">
        <v>5</v>
      </c>
      <c r="E5" s="5" t="s">
        <v>6</v>
      </c>
      <c r="F5" s="5" t="s">
        <v>7</v>
      </c>
      <c r="G5" s="2"/>
      <c r="H5" s="5" t="s">
        <v>4</v>
      </c>
      <c r="I5" s="5" t="s">
        <v>8</v>
      </c>
      <c r="J5" s="5" t="s">
        <v>9</v>
      </c>
      <c r="K5" s="5" t="s">
        <v>10</v>
      </c>
      <c r="L5" s="5" t="s">
        <v>11</v>
      </c>
      <c r="M5" s="2"/>
      <c r="N5" s="2"/>
      <c r="O5" s="2"/>
      <c r="P5" s="2"/>
      <c r="Q5" s="2"/>
      <c r="R5" s="2"/>
      <c r="S5" s="2"/>
      <c r="T5" s="2"/>
      <c r="U5" s="2"/>
      <c r="V5" s="2"/>
      <c r="W5" s="2"/>
      <c r="X5" s="2"/>
      <c r="Y5" s="2"/>
      <c r="Z5" s="2"/>
      <c r="AA5" s="2"/>
    </row>
    <row r="6" spans="1:27" x14ac:dyDescent="0.25">
      <c r="A6" s="6" t="s">
        <v>12</v>
      </c>
      <c r="B6" s="2"/>
      <c r="C6" s="2"/>
      <c r="D6" s="2"/>
      <c r="E6" s="2"/>
      <c r="F6" s="2"/>
      <c r="G6" s="2"/>
      <c r="H6" s="2"/>
      <c r="I6" s="2"/>
      <c r="J6" s="2"/>
      <c r="K6" s="2"/>
      <c r="L6" s="2"/>
      <c r="M6" s="2"/>
      <c r="N6" s="2"/>
      <c r="O6" s="2"/>
      <c r="P6" s="2"/>
      <c r="Q6" s="2"/>
      <c r="R6" s="2"/>
      <c r="S6" s="2"/>
      <c r="T6" s="2"/>
      <c r="U6" s="2"/>
      <c r="V6" s="2"/>
      <c r="W6" s="2"/>
      <c r="X6" s="2"/>
      <c r="Y6" s="2"/>
      <c r="Z6" s="2"/>
      <c r="AA6" s="2"/>
    </row>
    <row r="7" spans="1:27" x14ac:dyDescent="0.25">
      <c r="A7" s="7" t="s">
        <v>13</v>
      </c>
      <c r="B7" s="2"/>
      <c r="C7" s="2"/>
      <c r="D7" s="2"/>
      <c r="E7" s="2"/>
      <c r="F7" s="2"/>
      <c r="G7" s="2"/>
      <c r="H7" s="2"/>
      <c r="I7" s="2"/>
      <c r="J7" s="2"/>
      <c r="K7" s="2"/>
      <c r="L7" s="2"/>
      <c r="M7" s="2"/>
      <c r="N7" s="2"/>
      <c r="O7" s="2"/>
      <c r="P7" s="2"/>
      <c r="Q7" s="2"/>
      <c r="R7" s="2"/>
      <c r="S7" s="2"/>
      <c r="T7" s="2"/>
      <c r="U7" s="2"/>
      <c r="V7" s="2"/>
      <c r="W7" s="2"/>
      <c r="X7" s="2"/>
      <c r="Y7" s="2"/>
      <c r="Z7" s="2"/>
      <c r="AA7" s="2"/>
    </row>
    <row r="8" spans="1:27" x14ac:dyDescent="0.25">
      <c r="A8" s="8" t="s">
        <v>14</v>
      </c>
      <c r="B8" s="2"/>
      <c r="C8" s="9">
        <v>5858</v>
      </c>
      <c r="D8" s="9">
        <v>2037</v>
      </c>
      <c r="E8" s="9">
        <v>1931</v>
      </c>
      <c r="F8" s="9">
        <v>1890</v>
      </c>
      <c r="G8" s="2"/>
      <c r="H8" s="9">
        <v>7651</v>
      </c>
      <c r="I8" s="9">
        <v>1981</v>
      </c>
      <c r="J8" s="9">
        <v>1973</v>
      </c>
      <c r="K8" s="9">
        <v>1903</v>
      </c>
      <c r="L8" s="9">
        <v>1794</v>
      </c>
      <c r="M8" s="2"/>
      <c r="N8" s="2"/>
      <c r="O8" s="2"/>
      <c r="P8" s="2"/>
      <c r="Q8" s="2"/>
      <c r="R8" s="2"/>
      <c r="S8" s="2"/>
      <c r="T8" s="2"/>
      <c r="U8" s="2"/>
      <c r="V8" s="2"/>
      <c r="W8" s="2"/>
      <c r="X8" s="2"/>
      <c r="Y8" s="2"/>
      <c r="Z8" s="2"/>
      <c r="AA8" s="2"/>
    </row>
    <row r="9" spans="1:27" x14ac:dyDescent="0.25">
      <c r="A9" s="8" t="s">
        <v>15</v>
      </c>
      <c r="B9" s="2"/>
      <c r="C9" s="9">
        <v>2591</v>
      </c>
      <c r="D9" s="9">
        <v>865</v>
      </c>
      <c r="E9" s="9">
        <v>870</v>
      </c>
      <c r="F9" s="9">
        <v>856</v>
      </c>
      <c r="G9" s="2"/>
      <c r="H9" s="9">
        <v>3465</v>
      </c>
      <c r="I9" s="9">
        <v>855</v>
      </c>
      <c r="J9" s="9">
        <v>871</v>
      </c>
      <c r="K9" s="9">
        <v>869</v>
      </c>
      <c r="L9" s="9">
        <v>870</v>
      </c>
      <c r="M9" s="2"/>
      <c r="N9" s="2"/>
      <c r="O9" s="2"/>
      <c r="P9" s="2"/>
      <c r="Q9" s="2"/>
      <c r="R9" s="2"/>
      <c r="S9" s="2"/>
      <c r="T9" s="2"/>
      <c r="U9" s="2"/>
      <c r="V9" s="2"/>
      <c r="W9" s="2"/>
      <c r="X9" s="2"/>
      <c r="Y9" s="2"/>
      <c r="Z9" s="2"/>
      <c r="AA9" s="2"/>
    </row>
    <row r="10" spans="1:27" x14ac:dyDescent="0.25">
      <c r="A10" s="8" t="s">
        <v>16</v>
      </c>
      <c r="B10" s="2"/>
      <c r="C10" s="9">
        <v>288</v>
      </c>
      <c r="D10" s="9">
        <v>95</v>
      </c>
      <c r="E10" s="9">
        <v>97</v>
      </c>
      <c r="F10" s="9">
        <v>96</v>
      </c>
      <c r="G10" s="2"/>
      <c r="H10" s="9">
        <v>377</v>
      </c>
      <c r="I10" s="9">
        <v>95</v>
      </c>
      <c r="J10" s="9">
        <v>94</v>
      </c>
      <c r="K10" s="9">
        <v>94</v>
      </c>
      <c r="L10" s="9">
        <v>94</v>
      </c>
      <c r="M10" s="2"/>
      <c r="N10" s="2"/>
      <c r="O10" s="2"/>
      <c r="P10" s="2"/>
      <c r="Q10" s="2"/>
      <c r="R10" s="2"/>
      <c r="S10" s="2"/>
      <c r="T10" s="2"/>
      <c r="U10" s="2"/>
      <c r="V10" s="2"/>
      <c r="W10" s="2"/>
      <c r="X10" s="2"/>
      <c r="Y10" s="2"/>
      <c r="Z10" s="2"/>
      <c r="AA10" s="2"/>
    </row>
    <row r="11" spans="1:27" x14ac:dyDescent="0.25">
      <c r="A11" s="8" t="s">
        <v>17</v>
      </c>
      <c r="B11" s="2"/>
      <c r="C11" s="9">
        <v>1596</v>
      </c>
      <c r="D11" s="9">
        <v>533</v>
      </c>
      <c r="E11" s="9">
        <v>615</v>
      </c>
      <c r="F11" s="9">
        <v>448</v>
      </c>
      <c r="G11" s="2"/>
      <c r="H11" s="9">
        <v>2079</v>
      </c>
      <c r="I11" s="9">
        <v>560</v>
      </c>
      <c r="J11" s="9">
        <v>473</v>
      </c>
      <c r="K11" s="9">
        <v>582</v>
      </c>
      <c r="L11" s="9">
        <v>464</v>
      </c>
      <c r="M11" s="2"/>
      <c r="N11" s="2"/>
      <c r="O11" s="2"/>
      <c r="P11" s="2"/>
      <c r="Q11" s="2"/>
      <c r="R11" s="2"/>
      <c r="S11" s="2"/>
      <c r="T11" s="2"/>
      <c r="U11" s="2"/>
      <c r="V11" s="2"/>
      <c r="W11" s="2"/>
      <c r="X11" s="2"/>
      <c r="Y11" s="2"/>
      <c r="Z11" s="2"/>
      <c r="AA11" s="2"/>
    </row>
    <row r="12" spans="1:27" x14ac:dyDescent="0.25">
      <c r="A12" s="8" t="s">
        <v>18</v>
      </c>
      <c r="B12" s="2"/>
      <c r="C12" s="9">
        <v>-141</v>
      </c>
      <c r="D12" s="9">
        <v>-38</v>
      </c>
      <c r="E12" s="9">
        <v>-58</v>
      </c>
      <c r="F12" s="9">
        <v>-45</v>
      </c>
      <c r="G12" s="2"/>
      <c r="H12" s="9">
        <v>-158</v>
      </c>
      <c r="I12" s="9">
        <v>-39</v>
      </c>
      <c r="J12" s="9">
        <v>-27</v>
      </c>
      <c r="K12" s="9">
        <v>-45</v>
      </c>
      <c r="L12" s="9">
        <v>-47</v>
      </c>
      <c r="M12" s="2"/>
      <c r="N12" s="2"/>
      <c r="O12" s="2"/>
      <c r="P12" s="2"/>
      <c r="Q12" s="2"/>
      <c r="R12" s="2"/>
      <c r="S12" s="2"/>
      <c r="T12" s="2"/>
      <c r="U12" s="2"/>
      <c r="V12" s="2"/>
      <c r="W12" s="2"/>
      <c r="X12" s="2"/>
      <c r="Y12" s="2"/>
      <c r="Z12" s="2"/>
      <c r="AA12" s="2"/>
    </row>
    <row r="13" spans="1:27" x14ac:dyDescent="0.25">
      <c r="A13" s="10" t="s">
        <v>13</v>
      </c>
      <c r="B13" s="2"/>
      <c r="C13" s="11">
        <f>SUM(C8:C12)</f>
        <v>10192</v>
      </c>
      <c r="D13" s="11">
        <f>SUM(D8:D12)</f>
        <v>3492</v>
      </c>
      <c r="E13" s="11">
        <f>SUM(E8:E12)</f>
        <v>3455</v>
      </c>
      <c r="F13" s="11">
        <f>SUM(F8:F12)</f>
        <v>3245</v>
      </c>
      <c r="G13" s="2"/>
      <c r="H13" s="11">
        <f>SUM(H8:H12)</f>
        <v>13414</v>
      </c>
      <c r="I13" s="11">
        <f>SUM(I8:I12)</f>
        <v>3452</v>
      </c>
      <c r="J13" s="11">
        <f>SUM(J8:J12)</f>
        <v>3384</v>
      </c>
      <c r="K13" s="11">
        <f>SUM(K8:K12)</f>
        <v>3403</v>
      </c>
      <c r="L13" s="11">
        <f>SUM(L8:L12)</f>
        <v>3175</v>
      </c>
      <c r="M13" s="2"/>
      <c r="N13" s="2"/>
      <c r="O13" s="2"/>
      <c r="P13" s="2"/>
      <c r="Q13" s="2"/>
      <c r="R13" s="2"/>
      <c r="S13" s="2"/>
      <c r="T13" s="2"/>
      <c r="U13" s="2"/>
      <c r="V13" s="2"/>
      <c r="W13" s="2"/>
      <c r="X13" s="2"/>
      <c r="Y13" s="2"/>
      <c r="Z13" s="2"/>
      <c r="AA13" s="2"/>
    </row>
    <row r="14" spans="1:27"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row>
    <row r="15" spans="1:27" x14ac:dyDescent="0.25">
      <c r="A15" s="7" t="s">
        <v>19</v>
      </c>
      <c r="B15" s="2"/>
      <c r="C15" s="2"/>
      <c r="D15" s="2"/>
      <c r="E15" s="2"/>
      <c r="F15" s="2"/>
      <c r="G15" s="2"/>
      <c r="H15" s="2"/>
      <c r="I15" s="2"/>
      <c r="J15" s="2"/>
      <c r="K15" s="2"/>
      <c r="L15" s="2"/>
      <c r="M15" s="2"/>
      <c r="N15" s="2"/>
      <c r="O15" s="2"/>
      <c r="P15" s="2"/>
      <c r="Q15" s="2"/>
      <c r="R15" s="2"/>
      <c r="S15" s="2"/>
      <c r="T15" s="2"/>
      <c r="U15" s="2"/>
      <c r="V15" s="2"/>
      <c r="W15" s="2"/>
      <c r="X15" s="2"/>
      <c r="Y15" s="2"/>
      <c r="Z15" s="2"/>
      <c r="AA15" s="2"/>
    </row>
    <row r="16" spans="1:27" x14ac:dyDescent="0.25">
      <c r="A16" s="8" t="s">
        <v>14</v>
      </c>
      <c r="B16" s="2"/>
      <c r="C16" s="9">
        <v>2493</v>
      </c>
      <c r="D16" s="9">
        <v>884</v>
      </c>
      <c r="E16" s="9">
        <v>846</v>
      </c>
      <c r="F16" s="9">
        <v>763</v>
      </c>
      <c r="G16" s="2"/>
      <c r="H16" s="9">
        <v>3239</v>
      </c>
      <c r="I16" s="9">
        <v>754</v>
      </c>
      <c r="J16" s="9">
        <v>879</v>
      </c>
      <c r="K16" s="9">
        <v>841</v>
      </c>
      <c r="L16" s="9">
        <v>765</v>
      </c>
      <c r="M16" s="2"/>
      <c r="N16" s="2"/>
      <c r="O16" s="2"/>
      <c r="P16" s="2"/>
      <c r="Q16" s="2"/>
      <c r="R16" s="2"/>
      <c r="S16" s="2"/>
      <c r="T16" s="2"/>
      <c r="U16" s="2"/>
      <c r="V16" s="2"/>
      <c r="W16" s="2"/>
      <c r="X16" s="2"/>
      <c r="Y16" s="2"/>
      <c r="Z16" s="2"/>
      <c r="AA16" s="2"/>
    </row>
    <row r="17" spans="1:27" x14ac:dyDescent="0.25">
      <c r="A17" s="8" t="s">
        <v>15</v>
      </c>
      <c r="B17" s="2"/>
      <c r="C17" s="9">
        <v>1239</v>
      </c>
      <c r="D17" s="9">
        <v>431</v>
      </c>
      <c r="E17" s="9">
        <v>415</v>
      </c>
      <c r="F17" s="9">
        <v>393</v>
      </c>
      <c r="G17" s="2"/>
      <c r="H17" s="9">
        <v>1658</v>
      </c>
      <c r="I17" s="9">
        <v>426</v>
      </c>
      <c r="J17" s="9">
        <v>416</v>
      </c>
      <c r="K17" s="9">
        <v>414</v>
      </c>
      <c r="L17" s="9">
        <v>402</v>
      </c>
      <c r="M17" s="2"/>
      <c r="N17" s="2"/>
      <c r="O17" s="2"/>
      <c r="P17" s="2"/>
      <c r="Q17" s="2"/>
      <c r="R17" s="2"/>
      <c r="S17" s="2"/>
      <c r="T17" s="2"/>
      <c r="U17" s="2"/>
      <c r="V17" s="2"/>
      <c r="W17" s="2"/>
      <c r="X17" s="2"/>
      <c r="Y17" s="2"/>
      <c r="Z17" s="2"/>
      <c r="AA17" s="2"/>
    </row>
    <row r="18" spans="1:27" x14ac:dyDescent="0.25">
      <c r="A18" s="8" t="s">
        <v>16</v>
      </c>
      <c r="B18" s="2"/>
      <c r="C18" s="9">
        <v>93</v>
      </c>
      <c r="D18" s="9">
        <v>31</v>
      </c>
      <c r="E18" s="9">
        <v>31</v>
      </c>
      <c r="F18" s="9">
        <v>31</v>
      </c>
      <c r="G18" s="2"/>
      <c r="H18" s="9">
        <v>116</v>
      </c>
      <c r="I18" s="9">
        <v>30</v>
      </c>
      <c r="J18" s="9">
        <v>31</v>
      </c>
      <c r="K18" s="9">
        <v>27</v>
      </c>
      <c r="L18" s="9">
        <v>28</v>
      </c>
      <c r="M18" s="2"/>
      <c r="N18" s="2"/>
      <c r="O18" s="2"/>
      <c r="P18" s="2"/>
      <c r="Q18" s="2"/>
      <c r="R18" s="2"/>
      <c r="S18" s="2"/>
      <c r="T18" s="2"/>
      <c r="U18" s="2"/>
      <c r="V18" s="2"/>
      <c r="W18" s="2"/>
      <c r="X18" s="2"/>
      <c r="Y18" s="2"/>
      <c r="Z18" s="2"/>
      <c r="AA18" s="2"/>
    </row>
    <row r="19" spans="1:27" x14ac:dyDescent="0.25">
      <c r="A19" s="8" t="s">
        <v>17</v>
      </c>
      <c r="B19" s="2"/>
      <c r="C19" s="9">
        <v>120</v>
      </c>
      <c r="D19" s="9">
        <v>79</v>
      </c>
      <c r="E19" s="9">
        <v>90</v>
      </c>
      <c r="F19" s="9">
        <v>-49</v>
      </c>
      <c r="G19" s="2"/>
      <c r="H19" s="9">
        <v>172</v>
      </c>
      <c r="I19" s="9">
        <v>56</v>
      </c>
      <c r="J19" s="9">
        <v>58</v>
      </c>
      <c r="K19" s="9">
        <v>90</v>
      </c>
      <c r="L19" s="9">
        <v>-32</v>
      </c>
      <c r="M19" s="2"/>
      <c r="N19" s="2"/>
      <c r="O19" s="2"/>
      <c r="P19" s="2"/>
      <c r="Q19" s="2"/>
      <c r="R19" s="2"/>
      <c r="S19" s="2"/>
      <c r="T19" s="2"/>
      <c r="U19" s="2"/>
      <c r="V19" s="2"/>
      <c r="W19" s="2"/>
      <c r="X19" s="2"/>
      <c r="Y19" s="2"/>
      <c r="Z19" s="2"/>
      <c r="AA19" s="2"/>
    </row>
    <row r="20" spans="1:27" x14ac:dyDescent="0.25">
      <c r="A20" s="8" t="s">
        <v>18</v>
      </c>
      <c r="B20" s="2"/>
      <c r="C20" s="12">
        <v>-112</v>
      </c>
      <c r="D20" s="9">
        <v>-40</v>
      </c>
      <c r="E20" s="9">
        <v>-35</v>
      </c>
      <c r="F20" s="9">
        <v>-37</v>
      </c>
      <c r="G20" s="2"/>
      <c r="H20" s="9">
        <v>-153</v>
      </c>
      <c r="I20" s="9">
        <v>-40</v>
      </c>
      <c r="J20" s="9">
        <v>-39</v>
      </c>
      <c r="K20" s="9">
        <v>-35</v>
      </c>
      <c r="L20" s="9">
        <v>-39</v>
      </c>
      <c r="M20" s="2"/>
      <c r="N20" s="2"/>
      <c r="O20" s="2"/>
      <c r="P20" s="2"/>
      <c r="Q20" s="2"/>
      <c r="R20" s="2"/>
      <c r="S20" s="2"/>
      <c r="T20" s="2"/>
      <c r="U20" s="2"/>
      <c r="V20" s="2"/>
      <c r="W20" s="2"/>
      <c r="X20" s="2"/>
      <c r="Y20" s="2"/>
      <c r="Z20" s="2"/>
      <c r="AA20" s="2"/>
    </row>
    <row r="21" spans="1:27" ht="15.6" x14ac:dyDescent="0.25">
      <c r="A21" s="10" t="s">
        <v>20</v>
      </c>
      <c r="B21" s="2"/>
      <c r="C21" s="11">
        <f>SUM(C16:C20)</f>
        <v>3833</v>
      </c>
      <c r="D21" s="11">
        <f>SUM(D16:D20)</f>
        <v>1385</v>
      </c>
      <c r="E21" s="11">
        <f>SUM(E16:E20)</f>
        <v>1347</v>
      </c>
      <c r="F21" s="11">
        <f>SUM(F16:F20)</f>
        <v>1101</v>
      </c>
      <c r="G21" s="2"/>
      <c r="H21" s="11">
        <f>SUM(H16:H20)</f>
        <v>5032</v>
      </c>
      <c r="I21" s="11">
        <f>SUM(I16:I20)</f>
        <v>1226</v>
      </c>
      <c r="J21" s="11">
        <f>SUM(J16:J20)</f>
        <v>1345</v>
      </c>
      <c r="K21" s="11">
        <f>SUM(K16:K20)</f>
        <v>1337</v>
      </c>
      <c r="L21" s="11">
        <f>SUM(L16:L20)</f>
        <v>1124</v>
      </c>
      <c r="M21" s="2"/>
      <c r="N21" s="2"/>
      <c r="O21" s="2"/>
      <c r="P21" s="2"/>
      <c r="Q21" s="2"/>
      <c r="R21" s="2"/>
      <c r="S21" s="2"/>
      <c r="T21" s="2"/>
      <c r="U21" s="2"/>
      <c r="V21" s="2"/>
      <c r="W21" s="2"/>
      <c r="X21" s="2"/>
      <c r="Y21" s="2"/>
      <c r="Z21" s="2"/>
      <c r="AA21" s="2"/>
    </row>
    <row r="22" spans="1:27" x14ac:dyDescent="0.25">
      <c r="A22" s="7" t="s">
        <v>21</v>
      </c>
      <c r="B22" s="2"/>
      <c r="C22" s="2"/>
      <c r="D22" s="13"/>
      <c r="E22" s="2"/>
      <c r="F22" s="2"/>
      <c r="G22" s="2"/>
      <c r="H22" s="2"/>
      <c r="I22" s="2"/>
      <c r="J22" s="2"/>
      <c r="K22" s="2"/>
      <c r="L22" s="2"/>
      <c r="M22" s="2"/>
      <c r="N22" s="2"/>
      <c r="O22" s="2"/>
      <c r="P22" s="2"/>
      <c r="Q22" s="2"/>
      <c r="R22" s="2"/>
      <c r="S22" s="2"/>
      <c r="T22" s="2"/>
      <c r="U22" s="2"/>
      <c r="V22" s="2"/>
      <c r="W22" s="2"/>
      <c r="X22" s="2"/>
      <c r="Y22" s="2"/>
      <c r="Z22" s="2"/>
      <c r="AA22" s="2"/>
    </row>
    <row r="23" spans="1:27" x14ac:dyDescent="0.25">
      <c r="A23" s="8" t="s">
        <v>22</v>
      </c>
      <c r="B23" s="2"/>
      <c r="C23" s="9">
        <v>45</v>
      </c>
      <c r="D23" s="9">
        <v>18</v>
      </c>
      <c r="E23" s="9">
        <v>15</v>
      </c>
      <c r="F23" s="9">
        <v>12</v>
      </c>
      <c r="G23" s="2"/>
      <c r="H23" s="14">
        <v>55</v>
      </c>
      <c r="I23" s="9">
        <v>16</v>
      </c>
      <c r="J23" s="9">
        <v>13</v>
      </c>
      <c r="K23" s="9">
        <v>14</v>
      </c>
      <c r="L23" s="9">
        <v>12</v>
      </c>
      <c r="M23" s="2"/>
      <c r="N23" s="2"/>
      <c r="O23" s="2"/>
      <c r="P23" s="2"/>
      <c r="Q23" s="2"/>
      <c r="R23" s="2"/>
      <c r="S23" s="2"/>
      <c r="T23" s="2"/>
      <c r="U23" s="2"/>
      <c r="V23" s="2"/>
      <c r="W23" s="2"/>
      <c r="X23" s="2"/>
      <c r="Y23" s="2"/>
      <c r="Z23" s="2"/>
      <c r="AA23" s="2"/>
    </row>
    <row r="24" spans="1:27" x14ac:dyDescent="0.25">
      <c r="A24" s="8" t="s">
        <v>23</v>
      </c>
      <c r="B24" s="2"/>
      <c r="C24" s="9">
        <v>1721</v>
      </c>
      <c r="D24" s="9">
        <v>575</v>
      </c>
      <c r="E24" s="14">
        <v>572</v>
      </c>
      <c r="F24" s="14">
        <v>574</v>
      </c>
      <c r="G24" s="2"/>
      <c r="H24" s="14">
        <v>2277</v>
      </c>
      <c r="I24" s="14">
        <v>580</v>
      </c>
      <c r="J24" s="14">
        <v>576</v>
      </c>
      <c r="K24" s="14">
        <v>562</v>
      </c>
      <c r="L24" s="14">
        <v>559</v>
      </c>
      <c r="M24" s="2"/>
      <c r="N24" s="2"/>
      <c r="O24" s="2"/>
      <c r="P24" s="2"/>
      <c r="Q24" s="2"/>
      <c r="R24" s="2"/>
      <c r="S24" s="2"/>
      <c r="T24" s="2"/>
      <c r="U24" s="2"/>
      <c r="V24" s="2"/>
      <c r="W24" s="2"/>
      <c r="X24" s="2"/>
      <c r="Y24" s="2"/>
      <c r="Z24" s="2"/>
      <c r="AA24" s="2"/>
    </row>
    <row r="25" spans="1:27" x14ac:dyDescent="0.25">
      <c r="A25" s="8" t="s">
        <v>24</v>
      </c>
      <c r="B25" s="2"/>
      <c r="C25" s="9">
        <v>126</v>
      </c>
      <c r="D25" s="9">
        <v>55</v>
      </c>
      <c r="E25" s="9">
        <v>27</v>
      </c>
      <c r="F25" s="9">
        <v>44</v>
      </c>
      <c r="G25" s="2"/>
      <c r="H25" s="14">
        <v>111</v>
      </c>
      <c r="I25" s="9">
        <v>23</v>
      </c>
      <c r="J25" s="9">
        <v>37</v>
      </c>
      <c r="K25" s="9">
        <v>42</v>
      </c>
      <c r="L25" s="9">
        <v>9</v>
      </c>
      <c r="M25" s="2"/>
      <c r="N25" s="2"/>
      <c r="O25" s="2"/>
      <c r="P25" s="2"/>
      <c r="Q25" s="2"/>
      <c r="R25" s="2"/>
      <c r="S25" s="2"/>
      <c r="T25" s="2"/>
      <c r="U25" s="2"/>
      <c r="V25" s="2"/>
      <c r="W25" s="2"/>
      <c r="X25" s="2"/>
      <c r="Y25" s="2"/>
      <c r="Z25" s="2"/>
      <c r="AA25" s="2"/>
    </row>
    <row r="26" spans="1:27" x14ac:dyDescent="0.25">
      <c r="A26" s="8" t="s">
        <v>25</v>
      </c>
      <c r="B26" s="2"/>
      <c r="C26" s="9">
        <v>573</v>
      </c>
      <c r="D26" s="9">
        <v>188</v>
      </c>
      <c r="E26" s="9">
        <v>189</v>
      </c>
      <c r="F26" s="9">
        <v>196</v>
      </c>
      <c r="G26" s="2"/>
      <c r="H26" s="14">
        <v>774</v>
      </c>
      <c r="I26" s="9">
        <v>192</v>
      </c>
      <c r="J26" s="9">
        <v>190</v>
      </c>
      <c r="K26" s="9">
        <v>182</v>
      </c>
      <c r="L26" s="9">
        <v>210</v>
      </c>
      <c r="M26" s="2"/>
      <c r="N26" s="2"/>
      <c r="O26" s="2"/>
      <c r="P26" s="2"/>
      <c r="Q26" s="2"/>
      <c r="R26" s="2"/>
      <c r="S26" s="2"/>
      <c r="T26" s="2"/>
      <c r="U26" s="2"/>
      <c r="V26" s="2"/>
      <c r="W26" s="2"/>
      <c r="X26" s="2"/>
      <c r="Y26" s="2"/>
      <c r="Z26" s="2"/>
      <c r="AA26" s="2"/>
    </row>
    <row r="27" spans="1:27" x14ac:dyDescent="0.25">
      <c r="A27" s="8" t="str">
        <f>IF(C27&gt;0,"Other expense (income)","Other (income) expense")</f>
        <v>Other expense (income)</v>
      </c>
      <c r="B27" s="2"/>
      <c r="C27" s="12">
        <v>195</v>
      </c>
      <c r="D27" s="12">
        <v>220</v>
      </c>
      <c r="E27" s="9">
        <v>9</v>
      </c>
      <c r="F27" s="9">
        <v>-34</v>
      </c>
      <c r="G27" s="2"/>
      <c r="H27" s="14">
        <v>-32</v>
      </c>
      <c r="I27" s="9">
        <v>4</v>
      </c>
      <c r="J27" s="9">
        <v>-59</v>
      </c>
      <c r="K27" s="9">
        <v>26</v>
      </c>
      <c r="L27" s="9">
        <v>-3</v>
      </c>
      <c r="M27" s="2"/>
      <c r="N27" s="2"/>
      <c r="O27" s="2"/>
      <c r="P27" s="2"/>
      <c r="Q27" s="2"/>
      <c r="R27" s="2"/>
      <c r="S27" s="2"/>
      <c r="T27" s="2"/>
      <c r="U27" s="2"/>
      <c r="V27" s="2"/>
      <c r="W27" s="2"/>
      <c r="X27" s="2"/>
      <c r="Y27" s="2"/>
      <c r="Z27" s="2"/>
      <c r="AA27" s="2"/>
    </row>
    <row r="28" spans="1:27" x14ac:dyDescent="0.25">
      <c r="A28" s="15" t="s">
        <v>26</v>
      </c>
      <c r="B28" s="2"/>
      <c r="C28" s="16">
        <f>C21-SUM(C23:C27)</f>
        <v>1173</v>
      </c>
      <c r="D28" s="16">
        <f>D21-SUM(D23:D27)</f>
        <v>329</v>
      </c>
      <c r="E28" s="16">
        <f>E21-SUM(E23:E27)</f>
        <v>535</v>
      </c>
      <c r="F28" s="16">
        <f>F21-SUM(F23:F27)</f>
        <v>309</v>
      </c>
      <c r="G28" s="2"/>
      <c r="H28" s="16">
        <f>H21-SUM(H23:H27)</f>
        <v>1847</v>
      </c>
      <c r="I28" s="16">
        <f>I21-SUM(I23:I27)</f>
        <v>411</v>
      </c>
      <c r="J28" s="16">
        <f>J21-SUM(J23:J27)</f>
        <v>588</v>
      </c>
      <c r="K28" s="16">
        <f>K21-SUM(K23:K27)</f>
        <v>511</v>
      </c>
      <c r="L28" s="16">
        <f>L21-SUM(L23:L27)</f>
        <v>337</v>
      </c>
      <c r="M28" s="2"/>
      <c r="N28" s="2"/>
      <c r="O28" s="2"/>
      <c r="P28" s="2"/>
      <c r="Q28" s="2"/>
      <c r="R28" s="2"/>
      <c r="S28" s="2"/>
      <c r="T28" s="2"/>
      <c r="U28" s="2"/>
      <c r="V28" s="2"/>
      <c r="W28" s="2"/>
      <c r="X28" s="2"/>
      <c r="Y28" s="2"/>
      <c r="Z28" s="2"/>
      <c r="AA28" s="2"/>
    </row>
    <row r="29" spans="1:27" x14ac:dyDescent="0.25">
      <c r="A29" s="17" t="s">
        <v>27</v>
      </c>
      <c r="B29" s="2"/>
      <c r="C29" s="12">
        <v>311</v>
      </c>
      <c r="D29" s="12">
        <v>109</v>
      </c>
      <c r="E29" s="9">
        <v>141</v>
      </c>
      <c r="F29" s="9">
        <v>61</v>
      </c>
      <c r="G29" s="2"/>
      <c r="H29" s="14">
        <v>466</v>
      </c>
      <c r="I29" s="9">
        <v>112</v>
      </c>
      <c r="J29" s="9">
        <v>124</v>
      </c>
      <c r="K29" s="9">
        <v>148</v>
      </c>
      <c r="L29" s="9">
        <v>82</v>
      </c>
      <c r="M29" s="2"/>
      <c r="N29" s="2"/>
      <c r="O29" s="2"/>
      <c r="P29" s="2"/>
      <c r="Q29" s="2"/>
      <c r="R29" s="2"/>
      <c r="S29" s="2"/>
      <c r="T29" s="2"/>
      <c r="U29" s="2"/>
      <c r="V29" s="2"/>
      <c r="W29" s="2"/>
      <c r="X29" s="2"/>
      <c r="Y29" s="2"/>
      <c r="Z29" s="2"/>
      <c r="AA29" s="2"/>
    </row>
    <row r="30" spans="1:27" x14ac:dyDescent="0.25">
      <c r="A30" s="18" t="s">
        <v>28</v>
      </c>
      <c r="B30" s="2"/>
      <c r="C30" s="19">
        <f>+C28-C29</f>
        <v>862</v>
      </c>
      <c r="D30" s="19">
        <f>+D28-D29</f>
        <v>220</v>
      </c>
      <c r="E30" s="20">
        <f>+E28-E29</f>
        <v>394</v>
      </c>
      <c r="F30" s="20">
        <f>+F28-F29</f>
        <v>248</v>
      </c>
      <c r="G30" s="2"/>
      <c r="H30" s="21">
        <f>+H28-H29</f>
        <v>1381</v>
      </c>
      <c r="I30" s="21">
        <f>+I28-I29</f>
        <v>299</v>
      </c>
      <c r="J30" s="21">
        <f>+J28-J29</f>
        <v>464</v>
      </c>
      <c r="K30" s="21">
        <f>+K28-K29</f>
        <v>363</v>
      </c>
      <c r="L30" s="21">
        <f>+L28-L29</f>
        <v>255</v>
      </c>
      <c r="M30" s="2"/>
      <c r="N30" s="2"/>
      <c r="O30" s="2"/>
      <c r="P30" s="2"/>
      <c r="Q30" s="2"/>
      <c r="R30" s="2"/>
      <c r="S30" s="2"/>
      <c r="T30" s="2"/>
      <c r="U30" s="2"/>
      <c r="V30" s="2"/>
      <c r="W30" s="2"/>
      <c r="X30" s="2"/>
      <c r="Y30" s="2"/>
      <c r="Z30" s="2"/>
      <c r="AA30" s="2"/>
    </row>
    <row r="31" spans="1:27"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x14ac:dyDescent="0.25">
      <c r="A32" s="7" t="s">
        <v>29</v>
      </c>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x14ac:dyDescent="0.25">
      <c r="A33" s="8" t="s">
        <v>30</v>
      </c>
      <c r="B33" s="2"/>
      <c r="C33" s="85">
        <v>1.6737864078</v>
      </c>
      <c r="D33" s="85">
        <v>0.42718446599999998</v>
      </c>
      <c r="E33" s="85">
        <v>0.77</v>
      </c>
      <c r="F33" s="85">
        <v>0.48</v>
      </c>
      <c r="G33" s="75"/>
      <c r="H33" s="85">
        <v>2.68</v>
      </c>
      <c r="I33" s="85">
        <v>0.57999999999999996</v>
      </c>
      <c r="J33" s="85">
        <v>0.9</v>
      </c>
      <c r="K33" s="85">
        <v>0.7</v>
      </c>
      <c r="L33" s="85">
        <v>0.5</v>
      </c>
      <c r="M33" s="2"/>
      <c r="N33" s="2"/>
      <c r="O33" s="2"/>
      <c r="P33" s="2"/>
      <c r="Q33" s="2"/>
      <c r="R33" s="2"/>
      <c r="S33" s="2"/>
      <c r="T33" s="2"/>
      <c r="U33" s="2"/>
      <c r="V33" s="2"/>
      <c r="W33" s="2"/>
      <c r="X33" s="2"/>
      <c r="Y33" s="2"/>
      <c r="Z33" s="2"/>
      <c r="AA33" s="2"/>
    </row>
    <row r="34" spans="1:27" x14ac:dyDescent="0.25">
      <c r="A34" s="8" t="s">
        <v>31</v>
      </c>
      <c r="B34" s="2"/>
      <c r="C34" s="85">
        <v>1.6673114120000001</v>
      </c>
      <c r="D34" s="85">
        <v>0.42553191489999997</v>
      </c>
      <c r="E34" s="85">
        <v>0.76</v>
      </c>
      <c r="F34" s="85">
        <v>0.48</v>
      </c>
      <c r="G34" s="75"/>
      <c r="H34" s="85">
        <v>2.67</v>
      </c>
      <c r="I34" s="85">
        <v>0.57999999999999996</v>
      </c>
      <c r="J34" s="85">
        <v>0.9</v>
      </c>
      <c r="K34" s="85">
        <v>0.7</v>
      </c>
      <c r="L34" s="85">
        <v>0.48</v>
      </c>
      <c r="M34" s="2"/>
      <c r="N34" s="2"/>
      <c r="O34" s="2"/>
      <c r="P34" s="2"/>
      <c r="Q34" s="2"/>
      <c r="R34" s="2"/>
      <c r="S34" s="2"/>
      <c r="T34" s="2"/>
      <c r="U34" s="2"/>
      <c r="V34" s="2"/>
      <c r="W34" s="2"/>
      <c r="X34" s="2"/>
      <c r="Y34" s="2"/>
      <c r="Z34" s="2"/>
      <c r="AA34" s="2"/>
    </row>
    <row r="35" spans="1:27" x14ac:dyDescent="0.25">
      <c r="A35" s="2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x14ac:dyDescent="0.25">
      <c r="A36" s="7" t="s">
        <v>28</v>
      </c>
      <c r="B36" s="2"/>
      <c r="C36" s="9">
        <v>862</v>
      </c>
      <c r="D36" s="9">
        <v>220</v>
      </c>
      <c r="E36" s="14">
        <v>394</v>
      </c>
      <c r="F36" s="14">
        <v>248</v>
      </c>
      <c r="G36" s="23"/>
      <c r="H36" s="14">
        <v>1381</v>
      </c>
      <c r="I36" s="14">
        <v>299</v>
      </c>
      <c r="J36" s="14">
        <v>464</v>
      </c>
      <c r="K36" s="14">
        <v>363</v>
      </c>
      <c r="L36" s="14">
        <v>255</v>
      </c>
      <c r="M36" s="2"/>
      <c r="N36" s="2"/>
      <c r="O36" s="2"/>
      <c r="P36" s="2"/>
      <c r="Q36" s="2"/>
      <c r="R36" s="2"/>
      <c r="S36" s="2"/>
      <c r="T36" s="2"/>
      <c r="U36" s="2"/>
      <c r="V36" s="2"/>
      <c r="W36" s="2"/>
      <c r="X36" s="2"/>
      <c r="Y36" s="2"/>
      <c r="Z36" s="2"/>
      <c r="AA36" s="2"/>
    </row>
    <row r="37" spans="1:27" x14ac:dyDescent="0.25">
      <c r="A37" s="7" t="s">
        <v>32</v>
      </c>
      <c r="B37" s="2"/>
      <c r="C37" s="23"/>
      <c r="D37" s="23"/>
      <c r="E37" s="23"/>
      <c r="F37" s="23"/>
      <c r="G37" s="23"/>
      <c r="H37" s="23"/>
      <c r="I37" s="23"/>
      <c r="J37" s="23"/>
      <c r="K37" s="23"/>
      <c r="L37" s="23"/>
      <c r="M37" s="2"/>
      <c r="N37" s="2"/>
      <c r="O37" s="2"/>
      <c r="P37" s="2"/>
      <c r="Q37" s="2"/>
      <c r="R37" s="2"/>
      <c r="S37" s="2"/>
      <c r="T37" s="2"/>
      <c r="U37" s="2"/>
      <c r="V37" s="2"/>
      <c r="W37" s="2"/>
      <c r="X37" s="2"/>
      <c r="Y37" s="2"/>
      <c r="Z37" s="2"/>
      <c r="AA37" s="2"/>
    </row>
    <row r="38" spans="1:27" x14ac:dyDescent="0.25">
      <c r="A38" s="8" t="s">
        <v>22</v>
      </c>
      <c r="B38" s="2"/>
      <c r="C38" s="9">
        <v>45</v>
      </c>
      <c r="D38" s="9">
        <v>18</v>
      </c>
      <c r="E38" s="9">
        <v>15</v>
      </c>
      <c r="F38" s="9">
        <v>12</v>
      </c>
      <c r="G38" s="24"/>
      <c r="H38" s="14">
        <v>55</v>
      </c>
      <c r="I38" s="9">
        <v>16</v>
      </c>
      <c r="J38" s="9">
        <v>13</v>
      </c>
      <c r="K38" s="9">
        <v>14</v>
      </c>
      <c r="L38" s="9">
        <v>12</v>
      </c>
      <c r="M38" s="2"/>
      <c r="N38" s="2"/>
      <c r="O38" s="2"/>
      <c r="P38" s="2"/>
      <c r="Q38" s="2"/>
      <c r="R38" s="2"/>
      <c r="S38" s="2"/>
      <c r="T38" s="2"/>
      <c r="U38" s="2"/>
      <c r="V38" s="2"/>
      <c r="W38" s="2"/>
      <c r="X38" s="2"/>
      <c r="Y38" s="2"/>
      <c r="Z38" s="2"/>
      <c r="AA38" s="2"/>
    </row>
    <row r="39" spans="1:27" x14ac:dyDescent="0.25">
      <c r="A39" s="8" t="s">
        <v>24</v>
      </c>
      <c r="B39" s="2"/>
      <c r="C39" s="9">
        <v>126</v>
      </c>
      <c r="D39" s="9">
        <v>55</v>
      </c>
      <c r="E39" s="9">
        <v>27</v>
      </c>
      <c r="F39" s="9">
        <v>44</v>
      </c>
      <c r="G39" s="24"/>
      <c r="H39" s="14">
        <v>111</v>
      </c>
      <c r="I39" s="9">
        <v>23</v>
      </c>
      <c r="J39" s="9">
        <v>37</v>
      </c>
      <c r="K39" s="9">
        <v>42</v>
      </c>
      <c r="L39" s="9">
        <v>9</v>
      </c>
      <c r="M39" s="2"/>
      <c r="N39" s="2"/>
      <c r="O39" s="2"/>
      <c r="P39" s="2"/>
      <c r="Q39" s="2"/>
      <c r="R39" s="2"/>
      <c r="S39" s="2"/>
      <c r="T39" s="2"/>
      <c r="U39" s="2"/>
      <c r="V39" s="2"/>
      <c r="W39" s="2"/>
      <c r="X39" s="2"/>
      <c r="Y39" s="2"/>
      <c r="Z39" s="2"/>
      <c r="AA39" s="2"/>
    </row>
    <row r="40" spans="1:27" x14ac:dyDescent="0.25">
      <c r="A40" s="8" t="s">
        <v>33</v>
      </c>
      <c r="B40" s="2"/>
      <c r="C40" s="14">
        <v>0</v>
      </c>
      <c r="D40" s="9">
        <v>0</v>
      </c>
      <c r="E40" s="14">
        <v>0</v>
      </c>
      <c r="F40" s="14">
        <v>0</v>
      </c>
      <c r="G40" s="23"/>
      <c r="H40" s="14">
        <v>7</v>
      </c>
      <c r="I40" s="14">
        <v>0</v>
      </c>
      <c r="J40" s="25">
        <v>0</v>
      </c>
      <c r="K40" s="14">
        <v>0</v>
      </c>
      <c r="L40" s="14">
        <v>7</v>
      </c>
      <c r="M40" s="2"/>
      <c r="N40" s="2"/>
      <c r="O40" s="2"/>
      <c r="P40" s="2"/>
      <c r="Q40" s="2"/>
      <c r="R40" s="2"/>
      <c r="S40" s="2"/>
      <c r="T40" s="2"/>
      <c r="U40" s="2"/>
      <c r="V40" s="2"/>
      <c r="W40" s="2"/>
      <c r="X40" s="2"/>
      <c r="Y40" s="2"/>
      <c r="Z40" s="2"/>
      <c r="AA40" s="2"/>
    </row>
    <row r="41" spans="1:27" x14ac:dyDescent="0.25">
      <c r="A41" s="8" t="s">
        <v>34</v>
      </c>
      <c r="B41" s="2"/>
      <c r="C41" s="14">
        <v>11</v>
      </c>
      <c r="D41" s="9">
        <v>50</v>
      </c>
      <c r="E41" s="14">
        <v>0</v>
      </c>
      <c r="F41" s="14">
        <v>-39</v>
      </c>
      <c r="G41" s="23"/>
      <c r="H41" s="14">
        <v>0</v>
      </c>
      <c r="I41" s="14">
        <v>0</v>
      </c>
      <c r="J41" s="25">
        <v>0</v>
      </c>
      <c r="K41" s="14">
        <v>0</v>
      </c>
      <c r="L41" s="14">
        <v>0</v>
      </c>
      <c r="M41" s="2"/>
      <c r="N41" s="2"/>
      <c r="O41" s="2"/>
      <c r="P41" s="2"/>
      <c r="Q41" s="2"/>
      <c r="R41" s="2"/>
      <c r="S41" s="2"/>
      <c r="T41" s="2"/>
      <c r="U41" s="2"/>
      <c r="V41" s="2"/>
      <c r="W41" s="2"/>
      <c r="X41" s="2"/>
      <c r="Y41" s="2"/>
      <c r="Z41" s="2"/>
      <c r="AA41" s="2"/>
    </row>
    <row r="42" spans="1:27" x14ac:dyDescent="0.25">
      <c r="A42" s="8" t="s">
        <v>35</v>
      </c>
      <c r="B42" s="2"/>
      <c r="C42" s="9">
        <v>0</v>
      </c>
      <c r="D42" s="9">
        <v>0</v>
      </c>
      <c r="E42" s="14">
        <v>0</v>
      </c>
      <c r="F42" s="14">
        <v>0</v>
      </c>
      <c r="G42" s="23"/>
      <c r="H42" s="14">
        <v>-102</v>
      </c>
      <c r="I42" s="14">
        <v>0</v>
      </c>
      <c r="J42" s="14">
        <v>-102</v>
      </c>
      <c r="K42" s="14">
        <v>0</v>
      </c>
      <c r="L42" s="25">
        <v>0</v>
      </c>
      <c r="M42" s="2"/>
      <c r="N42" s="2"/>
      <c r="O42" s="2"/>
      <c r="P42" s="2"/>
      <c r="Q42" s="2"/>
      <c r="R42" s="2"/>
      <c r="S42" s="2"/>
      <c r="T42" s="2"/>
      <c r="U42" s="2"/>
      <c r="V42" s="2"/>
      <c r="W42" s="2"/>
      <c r="X42" s="2"/>
      <c r="Y42" s="2"/>
      <c r="Z42" s="2"/>
      <c r="AA42" s="2"/>
    </row>
    <row r="43" spans="1:27" x14ac:dyDescent="0.25">
      <c r="A43" s="8" t="s">
        <v>36</v>
      </c>
      <c r="B43" s="2"/>
      <c r="C43" s="9">
        <v>0</v>
      </c>
      <c r="D43" s="9">
        <v>0</v>
      </c>
      <c r="E43" s="14">
        <v>0</v>
      </c>
      <c r="F43" s="14">
        <v>0</v>
      </c>
      <c r="G43" s="23"/>
      <c r="H43" s="14">
        <v>72</v>
      </c>
      <c r="I43" s="14">
        <v>0</v>
      </c>
      <c r="J43" s="14">
        <v>72</v>
      </c>
      <c r="K43" s="14">
        <v>0</v>
      </c>
      <c r="L43" s="14">
        <v>0</v>
      </c>
      <c r="M43" s="2"/>
      <c r="N43" s="2"/>
      <c r="O43" s="2"/>
      <c r="P43" s="2"/>
      <c r="Q43" s="2"/>
      <c r="R43" s="2"/>
      <c r="S43" s="2"/>
      <c r="T43" s="2"/>
      <c r="U43" s="2"/>
      <c r="V43" s="2"/>
      <c r="W43" s="2"/>
      <c r="X43" s="2"/>
      <c r="Y43" s="2"/>
      <c r="Z43" s="2"/>
      <c r="AA43" s="2"/>
    </row>
    <row r="44" spans="1:27" x14ac:dyDescent="0.25">
      <c r="A44" s="8" t="s">
        <v>37</v>
      </c>
      <c r="B44" s="2"/>
      <c r="C44" s="9">
        <v>140</v>
      </c>
      <c r="D44" s="9">
        <v>140</v>
      </c>
      <c r="E44" s="14">
        <v>0</v>
      </c>
      <c r="F44" s="14">
        <v>0</v>
      </c>
      <c r="G44" s="23"/>
      <c r="H44" s="14">
        <v>0</v>
      </c>
      <c r="I44" s="14">
        <v>0</v>
      </c>
      <c r="J44" s="14">
        <v>0</v>
      </c>
      <c r="K44" s="14">
        <v>0</v>
      </c>
      <c r="L44" s="14">
        <v>0</v>
      </c>
      <c r="M44" s="2"/>
      <c r="N44" s="2"/>
      <c r="O44" s="2"/>
      <c r="P44" s="2"/>
      <c r="Q44" s="2"/>
      <c r="R44" s="2"/>
      <c r="S44" s="2"/>
      <c r="T44" s="2"/>
      <c r="U44" s="2"/>
      <c r="V44" s="2"/>
      <c r="W44" s="2"/>
      <c r="X44" s="2"/>
      <c r="Y44" s="2"/>
      <c r="Z44" s="2"/>
      <c r="AA44" s="2"/>
    </row>
    <row r="45" spans="1:27" x14ac:dyDescent="0.25">
      <c r="A45" s="7" t="s">
        <v>38</v>
      </c>
      <c r="B45" s="2"/>
      <c r="C45" s="9">
        <v>-70</v>
      </c>
      <c r="D45" s="9">
        <v>-56</v>
      </c>
      <c r="E45" s="14">
        <v>-9</v>
      </c>
      <c r="F45" s="14">
        <v>-5</v>
      </c>
      <c r="G45" s="23"/>
      <c r="H45" s="14">
        <v>-40</v>
      </c>
      <c r="I45" s="14">
        <v>-7</v>
      </c>
      <c r="J45" s="14">
        <v>-12</v>
      </c>
      <c r="K45" s="14">
        <v>-13</v>
      </c>
      <c r="L45" s="14">
        <v>-8</v>
      </c>
      <c r="M45" s="2"/>
      <c r="N45" s="2"/>
      <c r="O45" s="2"/>
      <c r="P45" s="2"/>
      <c r="Q45" s="2"/>
      <c r="R45" s="2"/>
      <c r="S45" s="2"/>
      <c r="T45" s="2"/>
      <c r="U45" s="2"/>
      <c r="V45" s="2"/>
      <c r="W45" s="2"/>
      <c r="X45" s="2"/>
      <c r="Y45" s="2"/>
      <c r="Z45" s="2"/>
      <c r="AA45" s="2"/>
    </row>
    <row r="46" spans="1:27" x14ac:dyDescent="0.25">
      <c r="A46" s="7" t="s">
        <v>39</v>
      </c>
      <c r="B46" s="2"/>
      <c r="C46" s="12">
        <v>3</v>
      </c>
      <c r="D46" s="12">
        <v>0</v>
      </c>
      <c r="E46" s="14">
        <v>0</v>
      </c>
      <c r="F46" s="14">
        <v>3</v>
      </c>
      <c r="G46" s="23"/>
      <c r="H46" s="14">
        <v>6</v>
      </c>
      <c r="I46" s="14">
        <v>0</v>
      </c>
      <c r="J46" s="14">
        <v>0</v>
      </c>
      <c r="K46" s="14">
        <v>6</v>
      </c>
      <c r="L46" s="14">
        <v>0</v>
      </c>
      <c r="M46" s="2"/>
      <c r="N46" s="2"/>
      <c r="O46" s="2"/>
      <c r="P46" s="2"/>
      <c r="Q46" s="2"/>
      <c r="R46" s="2"/>
      <c r="S46" s="2"/>
      <c r="T46" s="2"/>
      <c r="U46" s="2"/>
      <c r="V46" s="2"/>
      <c r="W46" s="2"/>
      <c r="X46" s="2"/>
      <c r="Y46" s="2"/>
      <c r="Z46" s="2"/>
      <c r="AA46" s="2"/>
    </row>
    <row r="47" spans="1:27" ht="15.6" x14ac:dyDescent="0.25">
      <c r="A47" s="18" t="s">
        <v>40</v>
      </c>
      <c r="B47" s="2"/>
      <c r="C47" s="26">
        <f>SUM(C36:C46)</f>
        <v>1117</v>
      </c>
      <c r="D47" s="26">
        <f>SUM(D36:D46)</f>
        <v>427</v>
      </c>
      <c r="E47" s="26">
        <f>SUM(E36:E46)</f>
        <v>427</v>
      </c>
      <c r="F47" s="26">
        <f>SUM(F36:F46)</f>
        <v>263</v>
      </c>
      <c r="G47" s="23"/>
      <c r="H47" s="26">
        <f>SUM(H36:H46)</f>
        <v>1490</v>
      </c>
      <c r="I47" s="26">
        <f>SUM(I36:I46)</f>
        <v>331</v>
      </c>
      <c r="J47" s="26">
        <f>SUM(J36:J46)</f>
        <v>472</v>
      </c>
      <c r="K47" s="26">
        <f>SUM(K36:K46)</f>
        <v>412</v>
      </c>
      <c r="L47" s="26">
        <f>SUM(L36:L46)</f>
        <v>275</v>
      </c>
      <c r="M47" s="2"/>
      <c r="N47" s="2"/>
      <c r="O47" s="2"/>
      <c r="P47" s="2"/>
      <c r="Q47" s="2"/>
      <c r="R47" s="2"/>
      <c r="S47" s="2"/>
      <c r="T47" s="2"/>
      <c r="U47" s="2"/>
      <c r="V47" s="2"/>
      <c r="W47" s="2"/>
      <c r="X47" s="2"/>
      <c r="Y47" s="2"/>
      <c r="Z47" s="2"/>
      <c r="AA47" s="2"/>
    </row>
    <row r="48" spans="1:27"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5.6" x14ac:dyDescent="0.25">
      <c r="A49" s="7" t="s">
        <v>41</v>
      </c>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x14ac:dyDescent="0.25">
      <c r="A50" s="8" t="s">
        <v>30</v>
      </c>
      <c r="B50" s="2"/>
      <c r="C50" s="85">
        <v>2.1689320388</v>
      </c>
      <c r="D50" s="85">
        <v>0.82912621360000005</v>
      </c>
      <c r="E50" s="85">
        <v>0.83</v>
      </c>
      <c r="F50" s="85">
        <v>0.51</v>
      </c>
      <c r="G50" s="2"/>
      <c r="H50" s="85">
        <v>2.89</v>
      </c>
      <c r="I50" s="85">
        <v>0.64</v>
      </c>
      <c r="J50" s="85">
        <v>0.92</v>
      </c>
      <c r="K50" s="85">
        <v>0.8</v>
      </c>
      <c r="L50" s="85">
        <v>0.53</v>
      </c>
      <c r="M50" s="2"/>
      <c r="N50" s="2"/>
      <c r="O50" s="2"/>
      <c r="P50" s="2"/>
      <c r="Q50" s="2"/>
      <c r="R50" s="2"/>
      <c r="S50" s="2"/>
      <c r="T50" s="2"/>
      <c r="U50" s="2"/>
      <c r="V50" s="2"/>
      <c r="W50" s="2"/>
      <c r="X50" s="2"/>
      <c r="Y50" s="2"/>
      <c r="Z50" s="2"/>
      <c r="AA50" s="2"/>
    </row>
    <row r="51" spans="1:27" x14ac:dyDescent="0.25">
      <c r="A51" s="27" t="s">
        <v>31</v>
      </c>
      <c r="B51" s="2"/>
      <c r="C51" s="86">
        <v>2.1605415860999999</v>
      </c>
      <c r="D51" s="86">
        <v>0.82591876210000004</v>
      </c>
      <c r="E51" s="86">
        <v>0.83</v>
      </c>
      <c r="F51" s="86">
        <v>0.51</v>
      </c>
      <c r="G51" s="2"/>
      <c r="H51" s="86">
        <v>2.88</v>
      </c>
      <c r="I51" s="86">
        <v>0.64</v>
      </c>
      <c r="J51" s="86">
        <v>0.91</v>
      </c>
      <c r="K51" s="86">
        <v>0.8</v>
      </c>
      <c r="L51" s="86">
        <v>0.53</v>
      </c>
      <c r="M51" s="2"/>
      <c r="N51" s="2"/>
      <c r="O51" s="2"/>
      <c r="P51" s="2"/>
      <c r="Q51" s="2"/>
      <c r="R51" s="2"/>
      <c r="S51" s="2"/>
      <c r="T51" s="2"/>
      <c r="U51" s="2"/>
      <c r="V51" s="2"/>
      <c r="W51" s="2"/>
      <c r="X51" s="2"/>
      <c r="Y51" s="2"/>
      <c r="Z51" s="2"/>
      <c r="AA51" s="2"/>
    </row>
    <row r="52" spans="1:27"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49.95" customHeight="1" x14ac:dyDescent="0.25">
      <c r="A53" s="88" t="s">
        <v>42</v>
      </c>
      <c r="B53" s="89"/>
      <c r="C53" s="89"/>
      <c r="D53" s="90"/>
      <c r="E53" s="89"/>
      <c r="F53" s="89"/>
      <c r="G53" s="89"/>
      <c r="H53" s="89"/>
      <c r="I53" s="89"/>
      <c r="J53" s="89"/>
      <c r="K53" s="89"/>
      <c r="L53" s="89"/>
      <c r="M53" s="2"/>
      <c r="N53" s="2"/>
      <c r="O53" s="2"/>
      <c r="P53" s="2"/>
      <c r="Q53" s="2"/>
      <c r="R53" s="2"/>
      <c r="S53" s="2"/>
      <c r="T53" s="2"/>
      <c r="U53" s="2"/>
      <c r="V53" s="2"/>
      <c r="W53" s="2"/>
      <c r="X53" s="2"/>
      <c r="Y53" s="2"/>
      <c r="Z53" s="2"/>
      <c r="AA53" s="2"/>
    </row>
    <row r="54" spans="1:27"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sheetData>
  <mergeCells count="1">
    <mergeCell ref="A53:L53"/>
  </mergeCells>
  <pageMargins left="0.70866141732283472" right="0.70866141732283472" top="0.74803149606299213" bottom="0.74803149606299213" header="0.31496062992125984" footer="0.31496062992125984"/>
  <pageSetup scale="70" orientation="landscape" r:id="rId1"/>
  <headerFooter>
    <oddFooter>&amp;C&amp;"Arial,Regular"&amp;P&amp;R&amp;"Arial,Regular"Rogers Communications Inc.
Supplemental Financial Information -  Third Quarter 2016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
  <sheetViews>
    <sheetView zoomScaleNormal="100" workbookViewId="0"/>
  </sheetViews>
  <sheetFormatPr defaultColWidth="21.44140625" defaultRowHeight="13.2" x14ac:dyDescent="0.25"/>
  <cols>
    <col min="1" max="1" width="62.77734375" customWidth="1"/>
    <col min="2" max="2" width="1.77734375" customWidth="1"/>
    <col min="3" max="6" width="13.77734375" customWidth="1"/>
    <col min="7" max="7" width="1.77734375" customWidth="1"/>
    <col min="8" max="12" width="13.77734375" customWidth="1"/>
  </cols>
  <sheetData>
    <row r="1" spans="1:27" x14ac:dyDescent="0.25">
      <c r="A1" s="1" t="s">
        <v>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1" t="s">
        <v>43</v>
      </c>
      <c r="B2" s="2"/>
      <c r="C2" s="2"/>
      <c r="D2" s="2"/>
      <c r="E2" s="2"/>
      <c r="F2" s="2"/>
      <c r="G2" s="2"/>
      <c r="H2" s="2"/>
      <c r="I2" s="2"/>
      <c r="J2" s="2"/>
      <c r="K2" s="2"/>
      <c r="L2" s="2"/>
      <c r="M2" s="2"/>
      <c r="N2" s="2"/>
      <c r="O2" s="2"/>
      <c r="P2" s="2"/>
      <c r="Q2" s="2"/>
      <c r="R2" s="2"/>
      <c r="S2" s="2"/>
      <c r="T2" s="2"/>
      <c r="U2" s="2"/>
      <c r="V2" s="2"/>
      <c r="W2" s="2"/>
      <c r="X2" s="2"/>
      <c r="Y2" s="2"/>
      <c r="Z2" s="2"/>
      <c r="AA2" s="2"/>
    </row>
    <row r="3" spans="1:27" x14ac:dyDescent="0.25">
      <c r="A3" s="1" t="s">
        <v>2</v>
      </c>
      <c r="B3" s="2"/>
      <c r="C3" s="2"/>
      <c r="D3" s="2"/>
      <c r="E3" s="2"/>
      <c r="F3" s="2"/>
      <c r="G3" s="2"/>
      <c r="H3" s="2"/>
      <c r="I3" s="2"/>
      <c r="J3" s="2"/>
      <c r="K3" s="2"/>
      <c r="L3" s="2"/>
      <c r="M3" s="2"/>
      <c r="N3" s="2"/>
      <c r="O3" s="2"/>
      <c r="P3" s="2"/>
      <c r="Q3" s="2"/>
      <c r="R3" s="2"/>
      <c r="S3" s="2"/>
      <c r="T3" s="2"/>
      <c r="U3" s="2"/>
      <c r="V3" s="2"/>
      <c r="W3" s="2"/>
      <c r="X3" s="2"/>
      <c r="Y3" s="2"/>
      <c r="Z3" s="2"/>
      <c r="AA3" s="2"/>
    </row>
    <row r="4" spans="1:27" x14ac:dyDescent="0.25">
      <c r="A4" s="2"/>
      <c r="B4" s="2"/>
      <c r="C4" s="3">
        <v>2016</v>
      </c>
      <c r="D4" s="2"/>
      <c r="E4" s="2"/>
      <c r="F4" s="2"/>
      <c r="G4" s="2"/>
      <c r="H4" s="3">
        <v>2015</v>
      </c>
      <c r="I4" s="2"/>
      <c r="J4" s="2"/>
      <c r="K4" s="2"/>
      <c r="L4" s="2"/>
      <c r="M4" s="2"/>
      <c r="N4" s="2"/>
      <c r="O4" s="2"/>
      <c r="P4" s="2"/>
      <c r="Q4" s="2"/>
      <c r="R4" s="2"/>
      <c r="S4" s="2"/>
      <c r="T4" s="2"/>
      <c r="U4" s="2"/>
      <c r="V4" s="2"/>
      <c r="W4" s="2"/>
      <c r="X4" s="2"/>
      <c r="Y4" s="2"/>
      <c r="Z4" s="2"/>
      <c r="AA4" s="2"/>
    </row>
    <row r="5" spans="1:27" x14ac:dyDescent="0.25">
      <c r="A5" s="4" t="s">
        <v>44</v>
      </c>
      <c r="B5" s="2"/>
      <c r="C5" s="5" t="s">
        <v>4</v>
      </c>
      <c r="D5" s="5" t="s">
        <v>5</v>
      </c>
      <c r="E5" s="5" t="s">
        <v>6</v>
      </c>
      <c r="F5" s="5" t="s">
        <v>7</v>
      </c>
      <c r="G5" s="2"/>
      <c r="H5" s="5" t="s">
        <v>4</v>
      </c>
      <c r="I5" s="5" t="s">
        <v>8</v>
      </c>
      <c r="J5" s="5" t="s">
        <v>9</v>
      </c>
      <c r="K5" s="5" t="s">
        <v>10</v>
      </c>
      <c r="L5" s="5" t="s">
        <v>11</v>
      </c>
      <c r="M5" s="2"/>
      <c r="N5" s="2"/>
      <c r="O5" s="2"/>
      <c r="P5" s="2"/>
      <c r="Q5" s="2"/>
      <c r="R5" s="2"/>
      <c r="S5" s="2"/>
      <c r="T5" s="2"/>
      <c r="U5" s="2"/>
      <c r="V5" s="2"/>
      <c r="W5" s="2"/>
      <c r="X5" s="2"/>
      <c r="Y5" s="2"/>
      <c r="Z5" s="2"/>
      <c r="AA5" s="2"/>
    </row>
    <row r="6" spans="1:27" x14ac:dyDescent="0.25">
      <c r="A6" s="22"/>
      <c r="B6" s="2"/>
      <c r="C6" s="2"/>
      <c r="D6" s="2"/>
      <c r="E6" s="2"/>
      <c r="F6" s="2"/>
      <c r="G6" s="2"/>
      <c r="H6" s="2"/>
      <c r="I6" s="2"/>
      <c r="J6" s="2"/>
      <c r="K6" s="2"/>
      <c r="L6" s="2"/>
      <c r="M6" s="2"/>
      <c r="N6" s="2"/>
      <c r="O6" s="2"/>
      <c r="P6" s="2"/>
      <c r="Q6" s="2"/>
      <c r="R6" s="2"/>
      <c r="S6" s="2"/>
      <c r="T6" s="2"/>
      <c r="U6" s="2"/>
      <c r="V6" s="2"/>
      <c r="W6" s="2"/>
      <c r="X6" s="2"/>
      <c r="Y6" s="2"/>
      <c r="Z6" s="2"/>
      <c r="AA6" s="2"/>
    </row>
    <row r="7" spans="1:27" x14ac:dyDescent="0.25">
      <c r="A7" s="7" t="s">
        <v>45</v>
      </c>
      <c r="B7" s="2"/>
      <c r="C7" s="2"/>
      <c r="D7" s="2"/>
      <c r="E7" s="2"/>
      <c r="F7" s="2"/>
      <c r="G7" s="2"/>
      <c r="H7" s="2"/>
      <c r="I7" s="2"/>
      <c r="J7" s="2"/>
      <c r="K7" s="2"/>
      <c r="L7" s="2"/>
      <c r="M7" s="2"/>
      <c r="N7" s="2"/>
      <c r="O7" s="2"/>
      <c r="P7" s="2"/>
      <c r="Q7" s="2"/>
      <c r="R7" s="2"/>
      <c r="S7" s="2"/>
      <c r="T7" s="2"/>
      <c r="U7" s="2"/>
      <c r="V7" s="2"/>
      <c r="W7" s="2"/>
      <c r="X7" s="2"/>
      <c r="Y7" s="2"/>
      <c r="Z7" s="2"/>
      <c r="AA7" s="2"/>
    </row>
    <row r="8" spans="1:27" x14ac:dyDescent="0.25">
      <c r="A8" s="8" t="s">
        <v>14</v>
      </c>
      <c r="B8" s="2"/>
      <c r="C8" s="9">
        <v>549</v>
      </c>
      <c r="D8" s="9">
        <v>161</v>
      </c>
      <c r="E8" s="9">
        <v>207</v>
      </c>
      <c r="F8" s="9">
        <v>181</v>
      </c>
      <c r="G8" s="23"/>
      <c r="H8" s="9">
        <v>866</v>
      </c>
      <c r="I8" s="9">
        <v>235</v>
      </c>
      <c r="J8" s="9">
        <v>195</v>
      </c>
      <c r="K8" s="9">
        <v>256</v>
      </c>
      <c r="L8" s="9">
        <v>180</v>
      </c>
      <c r="M8" s="2"/>
      <c r="N8" s="2"/>
      <c r="O8" s="2"/>
      <c r="P8" s="2"/>
      <c r="Q8" s="2"/>
      <c r="R8" s="2"/>
      <c r="S8" s="2"/>
      <c r="T8" s="2"/>
      <c r="U8" s="2"/>
      <c r="V8" s="2"/>
      <c r="W8" s="2"/>
      <c r="X8" s="2"/>
      <c r="Y8" s="2"/>
      <c r="Z8" s="2"/>
      <c r="AA8" s="2"/>
    </row>
    <row r="9" spans="1:27" x14ac:dyDescent="0.25">
      <c r="A9" s="8" t="s">
        <v>15</v>
      </c>
      <c r="B9" s="2"/>
      <c r="C9" s="9">
        <v>801</v>
      </c>
      <c r="D9" s="9">
        <v>255</v>
      </c>
      <c r="E9" s="9">
        <v>300</v>
      </c>
      <c r="F9" s="9">
        <v>246</v>
      </c>
      <c r="G9" s="23"/>
      <c r="H9" s="9">
        <v>1030</v>
      </c>
      <c r="I9" s="9">
        <v>308</v>
      </c>
      <c r="J9" s="9">
        <v>244</v>
      </c>
      <c r="K9" s="9">
        <v>254</v>
      </c>
      <c r="L9" s="9">
        <v>224</v>
      </c>
      <c r="M9" s="2"/>
      <c r="N9" s="2"/>
      <c r="O9" s="2"/>
      <c r="P9" s="2"/>
      <c r="Q9" s="2"/>
      <c r="R9" s="2"/>
      <c r="S9" s="2"/>
      <c r="T9" s="2"/>
      <c r="U9" s="2"/>
      <c r="V9" s="2"/>
      <c r="W9" s="2"/>
      <c r="X9" s="2"/>
      <c r="Y9" s="2"/>
      <c r="Z9" s="2"/>
      <c r="AA9" s="2"/>
    </row>
    <row r="10" spans="1:27" x14ac:dyDescent="0.25">
      <c r="A10" s="8" t="s">
        <v>16</v>
      </c>
      <c r="B10" s="2"/>
      <c r="C10" s="9">
        <v>109</v>
      </c>
      <c r="D10" s="9">
        <v>33</v>
      </c>
      <c r="E10" s="9">
        <v>38</v>
      </c>
      <c r="F10" s="9">
        <v>38</v>
      </c>
      <c r="G10" s="23"/>
      <c r="H10" s="9">
        <v>187</v>
      </c>
      <c r="I10" s="9">
        <v>65</v>
      </c>
      <c r="J10" s="9">
        <v>41</v>
      </c>
      <c r="K10" s="9">
        <v>48</v>
      </c>
      <c r="L10" s="9">
        <v>33</v>
      </c>
      <c r="M10" s="2"/>
      <c r="N10" s="2"/>
      <c r="O10" s="2"/>
      <c r="P10" s="2"/>
      <c r="Q10" s="2"/>
      <c r="R10" s="2"/>
      <c r="S10" s="2"/>
      <c r="T10" s="2"/>
      <c r="U10" s="2"/>
      <c r="V10" s="2"/>
      <c r="W10" s="2"/>
      <c r="X10" s="2"/>
      <c r="Y10" s="2"/>
      <c r="Z10" s="2"/>
      <c r="AA10" s="2"/>
    </row>
    <row r="11" spans="1:27" x14ac:dyDescent="0.25">
      <c r="A11" s="8" t="s">
        <v>17</v>
      </c>
      <c r="B11" s="2"/>
      <c r="C11" s="9">
        <v>43</v>
      </c>
      <c r="D11" s="9">
        <v>12</v>
      </c>
      <c r="E11" s="9">
        <v>13</v>
      </c>
      <c r="F11" s="9">
        <v>18</v>
      </c>
      <c r="G11" s="23"/>
      <c r="H11" s="9">
        <v>60</v>
      </c>
      <c r="I11" s="9">
        <v>28</v>
      </c>
      <c r="J11" s="9">
        <v>12</v>
      </c>
      <c r="K11" s="9">
        <v>11</v>
      </c>
      <c r="L11" s="9">
        <v>9</v>
      </c>
      <c r="M11" s="2"/>
      <c r="N11" s="2"/>
      <c r="O11" s="2"/>
      <c r="P11" s="2"/>
      <c r="Q11" s="2"/>
      <c r="R11" s="2"/>
      <c r="S11" s="2"/>
      <c r="T11" s="2"/>
      <c r="U11" s="2"/>
      <c r="V11" s="2"/>
      <c r="W11" s="2"/>
      <c r="X11" s="2"/>
      <c r="Y11" s="2"/>
      <c r="Z11" s="2"/>
      <c r="AA11" s="2"/>
    </row>
    <row r="12" spans="1:27" x14ac:dyDescent="0.25">
      <c r="A12" s="28" t="s">
        <v>46</v>
      </c>
      <c r="B12" s="2"/>
      <c r="C12" s="12">
        <v>246</v>
      </c>
      <c r="D12" s="12">
        <v>88</v>
      </c>
      <c r="E12" s="12">
        <v>89</v>
      </c>
      <c r="F12" s="12">
        <v>69</v>
      </c>
      <c r="G12" s="23"/>
      <c r="H12" s="12">
        <v>297</v>
      </c>
      <c r="I12" s="12">
        <v>137</v>
      </c>
      <c r="J12" s="12">
        <v>79</v>
      </c>
      <c r="K12" s="12">
        <v>52</v>
      </c>
      <c r="L12" s="12">
        <v>29</v>
      </c>
      <c r="M12" s="2"/>
      <c r="N12" s="2"/>
      <c r="O12" s="2"/>
      <c r="P12" s="2"/>
      <c r="Q12" s="2"/>
      <c r="R12" s="2"/>
      <c r="S12" s="2"/>
      <c r="T12" s="2"/>
      <c r="U12" s="2"/>
      <c r="V12" s="2"/>
      <c r="W12" s="2"/>
      <c r="X12" s="2"/>
      <c r="Y12" s="2"/>
      <c r="Z12" s="2"/>
      <c r="AA12" s="2"/>
    </row>
    <row r="13" spans="1:27" x14ac:dyDescent="0.25">
      <c r="A13" s="7" t="s">
        <v>47</v>
      </c>
      <c r="B13" s="2"/>
      <c r="C13" s="9">
        <v>1748</v>
      </c>
      <c r="D13" s="9">
        <v>549</v>
      </c>
      <c r="E13" s="9">
        <v>647</v>
      </c>
      <c r="F13" s="9">
        <v>552</v>
      </c>
      <c r="G13" s="23"/>
      <c r="H13" s="9">
        <v>2440</v>
      </c>
      <c r="I13" s="9">
        <v>773</v>
      </c>
      <c r="J13" s="9">
        <v>571</v>
      </c>
      <c r="K13" s="9">
        <v>621</v>
      </c>
      <c r="L13" s="9">
        <v>475</v>
      </c>
      <c r="M13" s="2"/>
      <c r="N13" s="2"/>
      <c r="O13" s="2"/>
      <c r="P13" s="2"/>
      <c r="Q13" s="2"/>
      <c r="R13" s="2"/>
      <c r="S13" s="2"/>
      <c r="T13" s="2"/>
      <c r="U13" s="2"/>
      <c r="V13" s="2"/>
      <c r="W13" s="2"/>
      <c r="X13" s="2"/>
      <c r="Y13" s="2"/>
      <c r="Z13" s="2"/>
      <c r="AA13" s="2"/>
    </row>
    <row r="14" spans="1:27" x14ac:dyDescent="0.25">
      <c r="A14" s="22"/>
      <c r="B14" s="2"/>
      <c r="C14" s="2"/>
      <c r="D14" s="2"/>
      <c r="E14" s="2"/>
      <c r="F14" s="2"/>
      <c r="G14" s="2"/>
      <c r="H14" s="2"/>
      <c r="I14" s="2"/>
      <c r="J14" s="2"/>
      <c r="K14" s="2"/>
      <c r="L14" s="2"/>
      <c r="M14" s="2"/>
      <c r="N14" s="2"/>
      <c r="O14" s="2"/>
      <c r="P14" s="2"/>
      <c r="Q14" s="2"/>
      <c r="R14" s="2"/>
      <c r="S14" s="2"/>
      <c r="T14" s="2"/>
      <c r="U14" s="2"/>
      <c r="V14" s="2"/>
      <c r="W14" s="2"/>
      <c r="X14" s="2"/>
      <c r="Y14" s="2"/>
      <c r="Z14" s="2"/>
      <c r="AA14" s="2"/>
    </row>
    <row r="15" spans="1:27" ht="15.6" x14ac:dyDescent="0.25">
      <c r="A15" s="7" t="s">
        <v>48</v>
      </c>
      <c r="B15" s="2"/>
      <c r="C15" s="2"/>
      <c r="D15" s="2"/>
      <c r="E15" s="2"/>
      <c r="F15" s="2"/>
      <c r="G15" s="2"/>
      <c r="H15" s="2"/>
      <c r="I15" s="2"/>
      <c r="J15" s="2"/>
      <c r="K15" s="2"/>
      <c r="L15" s="2"/>
      <c r="M15" s="2"/>
      <c r="N15" s="2"/>
      <c r="O15" s="2"/>
      <c r="P15" s="2"/>
      <c r="Q15" s="2"/>
      <c r="R15" s="2"/>
      <c r="S15" s="2"/>
      <c r="T15" s="2"/>
      <c r="U15" s="2"/>
      <c r="V15" s="2"/>
      <c r="W15" s="2"/>
      <c r="X15" s="2"/>
      <c r="Y15" s="2"/>
      <c r="Z15" s="2"/>
      <c r="AA15" s="2"/>
    </row>
    <row r="16" spans="1:27" x14ac:dyDescent="0.25">
      <c r="A16" s="8" t="s">
        <v>14</v>
      </c>
      <c r="B16" s="2"/>
      <c r="C16" s="77">
        <v>0.10166666666666667</v>
      </c>
      <c r="D16" s="77">
        <v>8.5729499467518636E-2</v>
      </c>
      <c r="E16" s="29">
        <v>0.11600000000000001</v>
      </c>
      <c r="F16" s="29">
        <v>0.104</v>
      </c>
      <c r="G16" s="2"/>
      <c r="H16" s="29">
        <v>0.125</v>
      </c>
      <c r="I16" s="29">
        <v>0.13500000000000001</v>
      </c>
      <c r="J16" s="30">
        <v>0.11</v>
      </c>
      <c r="K16" s="30">
        <v>0.15</v>
      </c>
      <c r="L16" s="29">
        <v>0.108</v>
      </c>
      <c r="M16" s="2"/>
      <c r="N16" s="2"/>
      <c r="O16" s="2"/>
      <c r="P16" s="2"/>
      <c r="Q16" s="2"/>
      <c r="R16" s="2"/>
      <c r="S16" s="2"/>
      <c r="T16" s="2"/>
      <c r="U16" s="2"/>
      <c r="V16" s="2"/>
      <c r="W16" s="2"/>
      <c r="X16" s="2"/>
      <c r="Y16" s="2"/>
      <c r="Z16" s="2"/>
      <c r="AA16" s="2"/>
    </row>
    <row r="17" spans="1:27" x14ac:dyDescent="0.25">
      <c r="A17" s="8" t="s">
        <v>15</v>
      </c>
      <c r="B17" s="2"/>
      <c r="C17" s="77">
        <v>0.30914704747201854</v>
      </c>
      <c r="D17" s="77">
        <v>0.2947976878612717</v>
      </c>
      <c r="E17" s="29">
        <v>0.34499999999999997</v>
      </c>
      <c r="F17" s="29">
        <v>0.28699999999999998</v>
      </c>
      <c r="G17" s="2"/>
      <c r="H17" s="29">
        <v>0.29699999999999999</v>
      </c>
      <c r="I17" s="30">
        <v>0.36</v>
      </c>
      <c r="J17" s="30">
        <v>0.28000000000000003</v>
      </c>
      <c r="K17" s="29">
        <v>0.29199999999999998</v>
      </c>
      <c r="L17" s="29">
        <v>0.25700000000000001</v>
      </c>
      <c r="M17" s="2"/>
      <c r="N17" s="2"/>
      <c r="O17" s="2"/>
      <c r="P17" s="2"/>
      <c r="Q17" s="2"/>
      <c r="R17" s="2"/>
      <c r="S17" s="2"/>
      <c r="T17" s="2"/>
      <c r="U17" s="2"/>
      <c r="V17" s="2"/>
      <c r="W17" s="2"/>
      <c r="X17" s="2"/>
      <c r="Y17" s="2"/>
      <c r="Z17" s="2"/>
      <c r="AA17" s="2"/>
    </row>
    <row r="18" spans="1:27" x14ac:dyDescent="0.25">
      <c r="A18" s="8" t="s">
        <v>16</v>
      </c>
      <c r="B18" s="2"/>
      <c r="C18" s="77">
        <v>0.37847222222222221</v>
      </c>
      <c r="D18" s="77">
        <v>0.3473684210526316</v>
      </c>
      <c r="E18" s="29">
        <v>0.39200000000000002</v>
      </c>
      <c r="F18" s="29">
        <v>0.39600000000000002</v>
      </c>
      <c r="G18" s="2"/>
      <c r="H18" s="29">
        <v>0.496</v>
      </c>
      <c r="I18" s="29">
        <v>0.68400000000000005</v>
      </c>
      <c r="J18" s="29">
        <v>0.436</v>
      </c>
      <c r="K18" s="29">
        <v>0.51100000000000001</v>
      </c>
      <c r="L18" s="29">
        <v>0.35099999999999998</v>
      </c>
      <c r="M18" s="2"/>
      <c r="N18" s="2"/>
      <c r="O18" s="2"/>
      <c r="P18" s="2"/>
      <c r="Q18" s="2"/>
      <c r="R18" s="2"/>
      <c r="S18" s="2"/>
      <c r="T18" s="2"/>
      <c r="U18" s="2"/>
      <c r="V18" s="2"/>
      <c r="W18" s="2"/>
      <c r="X18" s="2"/>
      <c r="Y18" s="2"/>
      <c r="Z18" s="2"/>
      <c r="AA18" s="2"/>
    </row>
    <row r="19" spans="1:27" x14ac:dyDescent="0.25">
      <c r="A19" s="8" t="s">
        <v>17</v>
      </c>
      <c r="B19" s="2"/>
      <c r="C19" s="77">
        <v>2.6942355889724309E-2</v>
      </c>
      <c r="D19" s="77">
        <v>2.2514071294559099E-2</v>
      </c>
      <c r="E19" s="29">
        <v>2.1000000000000001E-2</v>
      </c>
      <c r="F19" s="30">
        <v>0.04</v>
      </c>
      <c r="G19" s="2"/>
      <c r="H19" s="29">
        <v>2.9000000000000001E-2</v>
      </c>
      <c r="I19" s="30">
        <v>0.05</v>
      </c>
      <c r="J19" s="29">
        <v>2.5000000000000001E-2</v>
      </c>
      <c r="K19" s="29">
        <v>1.9E-2</v>
      </c>
      <c r="L19" s="29">
        <v>1.9E-2</v>
      </c>
      <c r="M19" s="2"/>
      <c r="N19" s="2"/>
      <c r="O19" s="2"/>
      <c r="P19" s="2"/>
      <c r="Q19" s="2"/>
      <c r="R19" s="2"/>
      <c r="S19" s="2"/>
      <c r="T19" s="2"/>
      <c r="U19" s="2"/>
      <c r="V19" s="2"/>
      <c r="W19" s="2"/>
      <c r="X19" s="2"/>
      <c r="Y19" s="2"/>
      <c r="Z19" s="2"/>
      <c r="AA19" s="2"/>
    </row>
    <row r="20" spans="1:27" x14ac:dyDescent="0.25">
      <c r="A20" s="8" t="s">
        <v>49</v>
      </c>
      <c r="B20" s="2"/>
      <c r="C20" s="29">
        <v>0.17199999999999999</v>
      </c>
      <c r="D20" s="29">
        <v>0.157</v>
      </c>
      <c r="E20" s="29">
        <v>0.187</v>
      </c>
      <c r="F20" s="30">
        <v>0.17</v>
      </c>
      <c r="G20" s="2"/>
      <c r="H20" s="29">
        <v>0.182</v>
      </c>
      <c r="I20" s="29">
        <v>0.224</v>
      </c>
      <c r="J20" s="29">
        <v>0.16900000000000001</v>
      </c>
      <c r="K20" s="29">
        <v>0.182</v>
      </c>
      <c r="L20" s="30">
        <v>0.15</v>
      </c>
      <c r="M20" s="2"/>
      <c r="N20" s="2"/>
      <c r="O20" s="2"/>
      <c r="P20" s="2"/>
      <c r="Q20" s="2"/>
      <c r="R20" s="2"/>
      <c r="S20" s="2"/>
      <c r="T20" s="2"/>
      <c r="U20" s="2"/>
      <c r="V20" s="2"/>
      <c r="W20" s="2"/>
      <c r="X20" s="2"/>
      <c r="Y20" s="2"/>
      <c r="Z20" s="2"/>
      <c r="AA20" s="2"/>
    </row>
    <row r="21" spans="1:27" x14ac:dyDescent="0.25">
      <c r="A21" s="22"/>
      <c r="B21" s="2"/>
      <c r="C21" s="2"/>
      <c r="D21" s="2"/>
      <c r="E21" s="2"/>
      <c r="F21" s="2"/>
      <c r="G21" s="2"/>
      <c r="H21" s="2"/>
      <c r="I21" s="2"/>
      <c r="J21" s="2"/>
      <c r="K21" s="2"/>
      <c r="L21" s="2"/>
      <c r="M21" s="2"/>
      <c r="N21" s="2"/>
      <c r="O21" s="2"/>
      <c r="P21" s="2"/>
      <c r="Q21" s="2"/>
      <c r="R21" s="2"/>
      <c r="S21" s="2"/>
      <c r="T21" s="2"/>
      <c r="U21" s="2"/>
      <c r="V21" s="2"/>
      <c r="W21" s="2"/>
      <c r="X21" s="2"/>
      <c r="Y21" s="2"/>
      <c r="Z21" s="2"/>
      <c r="AA21" s="2"/>
    </row>
    <row r="22" spans="1:27" ht="15.6" x14ac:dyDescent="0.25">
      <c r="A22" s="7" t="s">
        <v>50</v>
      </c>
      <c r="B22" s="2"/>
      <c r="C22" s="9">
        <v>3833</v>
      </c>
      <c r="D22" s="9">
        <v>1385</v>
      </c>
      <c r="E22" s="9">
        <v>1347</v>
      </c>
      <c r="F22" s="9">
        <v>1101</v>
      </c>
      <c r="G22" s="23"/>
      <c r="H22" s="9">
        <v>5032</v>
      </c>
      <c r="I22" s="9">
        <v>1226</v>
      </c>
      <c r="J22" s="9">
        <v>1345</v>
      </c>
      <c r="K22" s="9">
        <v>1337</v>
      </c>
      <c r="L22" s="9">
        <v>1124</v>
      </c>
      <c r="M22" s="2"/>
      <c r="N22" s="2"/>
      <c r="O22" s="2"/>
      <c r="P22" s="2"/>
      <c r="Q22" s="2"/>
      <c r="R22" s="2"/>
      <c r="S22" s="2"/>
      <c r="T22" s="2"/>
      <c r="U22" s="2"/>
      <c r="V22" s="2"/>
      <c r="W22" s="2"/>
      <c r="X22" s="2"/>
      <c r="Y22" s="2"/>
      <c r="Z22" s="2"/>
      <c r="AA22" s="2"/>
    </row>
    <row r="23" spans="1:27" x14ac:dyDescent="0.25">
      <c r="A23" s="7" t="s">
        <v>21</v>
      </c>
      <c r="B23" s="2"/>
      <c r="C23" s="23"/>
      <c r="D23" s="23"/>
      <c r="E23" s="23"/>
      <c r="F23" s="23"/>
      <c r="G23" s="23"/>
      <c r="H23" s="23"/>
      <c r="I23" s="23"/>
      <c r="J23" s="23"/>
      <c r="K23" s="23"/>
      <c r="L23" s="23"/>
      <c r="M23" s="2"/>
      <c r="N23" s="2"/>
      <c r="O23" s="2"/>
      <c r="P23" s="2"/>
      <c r="Q23" s="2"/>
      <c r="R23" s="2"/>
      <c r="S23" s="2"/>
      <c r="T23" s="2"/>
      <c r="U23" s="2"/>
      <c r="V23" s="2"/>
      <c r="W23" s="2"/>
      <c r="X23" s="2"/>
      <c r="Y23" s="2"/>
      <c r="Z23" s="2"/>
      <c r="AA23" s="2"/>
    </row>
    <row r="24" spans="1:27" x14ac:dyDescent="0.25">
      <c r="A24" s="8" t="s">
        <v>45</v>
      </c>
      <c r="B24" s="2"/>
      <c r="C24" s="9">
        <v>1748</v>
      </c>
      <c r="D24" s="9">
        <v>549</v>
      </c>
      <c r="E24" s="9">
        <v>647</v>
      </c>
      <c r="F24" s="9">
        <v>552</v>
      </c>
      <c r="G24" s="23"/>
      <c r="H24" s="9">
        <v>2440</v>
      </c>
      <c r="I24" s="9">
        <v>773</v>
      </c>
      <c r="J24" s="9">
        <v>571</v>
      </c>
      <c r="K24" s="9">
        <v>621</v>
      </c>
      <c r="L24" s="9">
        <v>475</v>
      </c>
      <c r="M24" s="2"/>
      <c r="N24" s="2"/>
      <c r="O24" s="2"/>
      <c r="P24" s="2"/>
      <c r="Q24" s="2"/>
      <c r="R24" s="2"/>
      <c r="S24" s="2"/>
      <c r="T24" s="2"/>
      <c r="U24" s="2"/>
      <c r="V24" s="2"/>
      <c r="W24" s="2"/>
      <c r="X24" s="2"/>
      <c r="Y24" s="2"/>
      <c r="Z24" s="2"/>
      <c r="AA24" s="2"/>
    </row>
    <row r="25" spans="1:27" x14ac:dyDescent="0.25">
      <c r="A25" s="8" t="s">
        <v>51</v>
      </c>
      <c r="B25" s="2"/>
      <c r="C25" s="9">
        <v>558</v>
      </c>
      <c r="D25" s="9">
        <v>179</v>
      </c>
      <c r="E25" s="14">
        <v>187</v>
      </c>
      <c r="F25" s="14">
        <v>192</v>
      </c>
      <c r="G25" s="23"/>
      <c r="H25" s="14">
        <v>732</v>
      </c>
      <c r="I25" s="14">
        <v>185</v>
      </c>
      <c r="J25" s="14">
        <v>180</v>
      </c>
      <c r="K25" s="14">
        <v>179</v>
      </c>
      <c r="L25" s="14">
        <v>188</v>
      </c>
      <c r="M25" s="2"/>
      <c r="N25" s="2"/>
      <c r="O25" s="2"/>
      <c r="P25" s="2"/>
      <c r="Q25" s="2"/>
      <c r="R25" s="2"/>
      <c r="S25" s="2"/>
      <c r="T25" s="2"/>
      <c r="U25" s="2"/>
      <c r="V25" s="2"/>
      <c r="W25" s="2"/>
      <c r="X25" s="2"/>
      <c r="Y25" s="2"/>
      <c r="Z25" s="2"/>
      <c r="AA25" s="2"/>
    </row>
    <row r="26" spans="1:27" x14ac:dyDescent="0.25">
      <c r="A26" s="28" t="str">
        <f>IF(C26&gt;0,"Cash income taxes paid (received)","Cash income taxes (received) paid")</f>
        <v>Cash income taxes paid (received)</v>
      </c>
      <c r="B26" s="2"/>
      <c r="C26" s="12">
        <v>214</v>
      </c>
      <c r="D26" s="12">
        <v>59</v>
      </c>
      <c r="E26" s="31">
        <v>18</v>
      </c>
      <c r="F26" s="31">
        <v>137</v>
      </c>
      <c r="G26" s="23"/>
      <c r="H26" s="14">
        <v>184</v>
      </c>
      <c r="I26" s="14">
        <v>-6</v>
      </c>
      <c r="J26" s="14">
        <v>-66</v>
      </c>
      <c r="K26" s="14">
        <v>61</v>
      </c>
      <c r="L26" s="14">
        <v>195</v>
      </c>
      <c r="M26" s="2"/>
      <c r="N26" s="2"/>
      <c r="O26" s="2"/>
      <c r="P26" s="2"/>
      <c r="Q26" s="2"/>
      <c r="R26" s="2"/>
      <c r="S26" s="2"/>
      <c r="T26" s="2"/>
      <c r="U26" s="2"/>
      <c r="V26" s="2"/>
      <c r="W26" s="2"/>
      <c r="X26" s="2"/>
      <c r="Y26" s="2"/>
      <c r="Z26" s="2"/>
      <c r="AA26" s="2"/>
    </row>
    <row r="27" spans="1:27" ht="15.6" x14ac:dyDescent="0.25">
      <c r="A27" s="18" t="s">
        <v>52</v>
      </c>
      <c r="B27" s="2"/>
      <c r="C27" s="19">
        <v>1313</v>
      </c>
      <c r="D27" s="19">
        <v>598</v>
      </c>
      <c r="E27" s="19">
        <v>495</v>
      </c>
      <c r="F27" s="19">
        <v>220</v>
      </c>
      <c r="G27" s="23"/>
      <c r="H27" s="20">
        <v>1676</v>
      </c>
      <c r="I27" s="20">
        <v>274</v>
      </c>
      <c r="J27" s="20">
        <v>660</v>
      </c>
      <c r="K27" s="20">
        <v>476</v>
      </c>
      <c r="L27" s="20">
        <v>266</v>
      </c>
      <c r="M27" s="2"/>
      <c r="N27" s="2"/>
      <c r="O27" s="2"/>
      <c r="P27" s="2"/>
      <c r="Q27" s="2"/>
      <c r="R27" s="2"/>
      <c r="S27" s="2"/>
      <c r="T27" s="2"/>
      <c r="U27" s="2"/>
      <c r="V27" s="2"/>
      <c r="W27" s="2"/>
      <c r="X27" s="2"/>
      <c r="Y27" s="2"/>
      <c r="Z27" s="2"/>
      <c r="AA27" s="2"/>
    </row>
    <row r="28" spans="1:27" x14ac:dyDescent="0.25">
      <c r="A28" s="22"/>
      <c r="B28" s="2"/>
      <c r="C28" s="23"/>
      <c r="D28" s="23"/>
      <c r="E28" s="23"/>
      <c r="F28" s="23"/>
      <c r="G28" s="23"/>
      <c r="H28" s="23"/>
      <c r="I28" s="23"/>
      <c r="J28" s="23"/>
      <c r="K28" s="23"/>
      <c r="L28" s="23"/>
      <c r="M28" s="2"/>
      <c r="N28" s="2"/>
      <c r="O28" s="2"/>
      <c r="P28" s="2"/>
      <c r="Q28" s="2"/>
      <c r="R28" s="2"/>
      <c r="S28" s="2"/>
      <c r="T28" s="2"/>
      <c r="U28" s="2"/>
      <c r="V28" s="2"/>
      <c r="W28" s="2"/>
      <c r="X28" s="2"/>
      <c r="Y28" s="2"/>
      <c r="Z28" s="2"/>
      <c r="AA28" s="2"/>
    </row>
    <row r="29" spans="1:27" x14ac:dyDescent="0.25">
      <c r="A29" s="7" t="s">
        <v>53</v>
      </c>
      <c r="B29" s="2"/>
      <c r="C29" s="14">
        <v>741</v>
      </c>
      <c r="D29" s="9">
        <v>247</v>
      </c>
      <c r="E29" s="14">
        <v>247</v>
      </c>
      <c r="F29" s="14">
        <v>247</v>
      </c>
      <c r="G29" s="23"/>
      <c r="H29" s="14">
        <v>988</v>
      </c>
      <c r="I29" s="14">
        <v>247</v>
      </c>
      <c r="J29" s="14">
        <v>247</v>
      </c>
      <c r="K29" s="14">
        <v>247</v>
      </c>
      <c r="L29" s="14">
        <v>247</v>
      </c>
      <c r="M29" s="2"/>
      <c r="N29" s="2"/>
      <c r="O29" s="2"/>
      <c r="P29" s="2"/>
      <c r="Q29" s="2"/>
      <c r="R29" s="2"/>
      <c r="S29" s="2"/>
      <c r="T29" s="2"/>
      <c r="U29" s="2"/>
      <c r="V29" s="2"/>
      <c r="W29" s="2"/>
      <c r="X29" s="2"/>
      <c r="Y29" s="2"/>
      <c r="Z29" s="2"/>
      <c r="AA29" s="2"/>
    </row>
    <row r="30" spans="1:27" x14ac:dyDescent="0.25">
      <c r="A30" s="4" t="s">
        <v>54</v>
      </c>
      <c r="B30" s="2"/>
      <c r="C30" s="76">
        <v>1.44</v>
      </c>
      <c r="D30" s="76">
        <v>0.48</v>
      </c>
      <c r="E30" s="76">
        <v>0.48</v>
      </c>
      <c r="F30" s="76">
        <v>0.48</v>
      </c>
      <c r="G30" s="75"/>
      <c r="H30" s="76">
        <v>1.92</v>
      </c>
      <c r="I30" s="76">
        <v>0.48</v>
      </c>
      <c r="J30" s="76">
        <v>0.48</v>
      </c>
      <c r="K30" s="76">
        <v>0.48</v>
      </c>
      <c r="L30" s="76">
        <v>0.48</v>
      </c>
      <c r="M30" s="2"/>
      <c r="N30" s="2"/>
      <c r="O30" s="2"/>
      <c r="P30" s="2"/>
      <c r="Q30" s="2"/>
      <c r="R30" s="2"/>
      <c r="S30" s="2"/>
      <c r="T30" s="2"/>
      <c r="U30" s="2"/>
      <c r="V30" s="2"/>
      <c r="W30" s="2"/>
      <c r="X30" s="2"/>
      <c r="Y30" s="2"/>
      <c r="Z30" s="2"/>
      <c r="AA30" s="2"/>
    </row>
    <row r="31" spans="1:27"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s="79" customFormat="1" ht="60" customHeight="1" x14ac:dyDescent="0.25">
      <c r="A32" s="88" t="s">
        <v>55</v>
      </c>
      <c r="B32" s="89"/>
      <c r="C32" s="89"/>
      <c r="D32" s="90"/>
      <c r="E32" s="89"/>
      <c r="F32" s="89"/>
      <c r="G32" s="89"/>
      <c r="H32" s="89"/>
      <c r="I32" s="89"/>
      <c r="J32" s="89"/>
      <c r="K32" s="89"/>
      <c r="L32" s="89"/>
      <c r="M32" s="78"/>
      <c r="N32" s="78"/>
      <c r="O32" s="78"/>
      <c r="P32" s="78"/>
      <c r="Q32" s="78"/>
      <c r="R32" s="78"/>
      <c r="S32" s="78"/>
      <c r="T32" s="78"/>
      <c r="U32" s="78"/>
      <c r="V32" s="78"/>
      <c r="W32" s="78"/>
      <c r="X32" s="78"/>
      <c r="Y32" s="78"/>
      <c r="Z32" s="78"/>
      <c r="AA32" s="78"/>
    </row>
    <row r="33" spans="1:27"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x14ac:dyDescent="0.25">
      <c r="A38" s="32"/>
      <c r="B38" s="33"/>
      <c r="C38" s="32"/>
      <c r="D38" s="32"/>
      <c r="E38" s="2"/>
      <c r="F38" s="2"/>
      <c r="G38" s="2"/>
      <c r="H38" s="2"/>
      <c r="I38" s="2"/>
      <c r="J38" s="2"/>
      <c r="K38" s="2"/>
      <c r="L38" s="2"/>
      <c r="M38" s="2"/>
      <c r="N38" s="2"/>
      <c r="O38" s="2"/>
      <c r="P38" s="2"/>
      <c r="Q38" s="2"/>
      <c r="R38" s="2"/>
      <c r="S38" s="2"/>
      <c r="T38" s="2"/>
      <c r="U38" s="2"/>
      <c r="V38" s="2"/>
      <c r="W38" s="2"/>
      <c r="X38" s="2"/>
      <c r="Y38" s="2"/>
      <c r="Z38" s="2"/>
      <c r="AA38" s="2"/>
    </row>
    <row r="39" spans="1:27" x14ac:dyDescent="0.25">
      <c r="A39" s="34"/>
      <c r="B39" s="33"/>
      <c r="C39" s="35"/>
      <c r="D39" s="35"/>
      <c r="E39" s="2"/>
      <c r="F39" s="2"/>
      <c r="G39" s="2"/>
      <c r="H39" s="2"/>
      <c r="I39" s="2"/>
      <c r="J39" s="2"/>
      <c r="K39" s="2"/>
      <c r="L39" s="2"/>
      <c r="M39" s="2"/>
      <c r="N39" s="2"/>
      <c r="O39" s="2"/>
      <c r="P39" s="2"/>
      <c r="Q39" s="2"/>
      <c r="R39" s="2"/>
      <c r="S39" s="2"/>
      <c r="T39" s="2"/>
      <c r="U39" s="2"/>
      <c r="V39" s="2"/>
      <c r="W39" s="2"/>
      <c r="X39" s="2"/>
      <c r="Y39" s="2"/>
      <c r="Z39" s="2"/>
      <c r="AA39" s="2"/>
    </row>
    <row r="40" spans="1:27" x14ac:dyDescent="0.25">
      <c r="A40" s="34"/>
      <c r="B40" s="33"/>
      <c r="C40" s="36"/>
      <c r="D40" s="36"/>
      <c r="E40" s="2"/>
      <c r="F40" s="2"/>
      <c r="G40" s="2"/>
      <c r="H40" s="2"/>
      <c r="I40" s="2"/>
      <c r="J40" s="2"/>
      <c r="K40" s="2"/>
      <c r="L40" s="2"/>
      <c r="M40" s="2"/>
      <c r="N40" s="2"/>
      <c r="O40" s="2"/>
      <c r="P40" s="2"/>
      <c r="Q40" s="2"/>
      <c r="R40" s="2"/>
      <c r="S40" s="2"/>
      <c r="T40" s="2"/>
      <c r="U40" s="2"/>
      <c r="V40" s="2"/>
      <c r="W40" s="2"/>
      <c r="X40" s="2"/>
      <c r="Y40" s="2"/>
      <c r="Z40" s="2"/>
      <c r="AA40" s="2"/>
    </row>
    <row r="41" spans="1:27" x14ac:dyDescent="0.25">
      <c r="A41" s="34"/>
      <c r="B41" s="33"/>
      <c r="C41" s="36"/>
      <c r="D41" s="36"/>
      <c r="E41" s="2"/>
      <c r="F41" s="2"/>
      <c r="G41" s="2"/>
      <c r="H41" s="2"/>
      <c r="I41" s="2"/>
      <c r="J41" s="2"/>
      <c r="K41" s="2"/>
      <c r="L41" s="2"/>
      <c r="M41" s="2"/>
      <c r="N41" s="2"/>
      <c r="O41" s="2"/>
      <c r="P41" s="2"/>
      <c r="Q41" s="2"/>
      <c r="R41" s="2"/>
      <c r="S41" s="2"/>
      <c r="T41" s="2"/>
      <c r="U41" s="2"/>
      <c r="V41" s="2"/>
      <c r="W41" s="2"/>
      <c r="X41" s="2"/>
      <c r="Y41" s="2"/>
      <c r="Z41" s="2"/>
      <c r="AA41" s="2"/>
    </row>
    <row r="42" spans="1:27" x14ac:dyDescent="0.25">
      <c r="A42" s="34"/>
      <c r="B42" s="33"/>
      <c r="C42" s="36"/>
      <c r="D42" s="36"/>
      <c r="E42" s="2"/>
      <c r="F42" s="2"/>
      <c r="G42" s="2"/>
      <c r="H42" s="2"/>
      <c r="I42" s="2"/>
      <c r="J42" s="2"/>
      <c r="K42" s="2"/>
      <c r="L42" s="2"/>
      <c r="M42" s="2"/>
      <c r="N42" s="2"/>
      <c r="O42" s="2"/>
      <c r="P42" s="2"/>
      <c r="Q42" s="2"/>
      <c r="R42" s="2"/>
      <c r="S42" s="2"/>
      <c r="T42" s="2"/>
      <c r="U42" s="2"/>
      <c r="V42" s="2"/>
      <c r="W42" s="2"/>
      <c r="X42" s="2"/>
      <c r="Y42" s="2"/>
      <c r="Z42" s="2"/>
      <c r="AA42" s="2"/>
    </row>
    <row r="43" spans="1:27"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sheetData>
  <mergeCells count="1">
    <mergeCell ref="A32:L32"/>
  </mergeCells>
  <pageMargins left="0.70866141732283472" right="0.70866141732283472" top="0.74803149606299213" bottom="0.74803149606299213" header="0.31496062992125984" footer="0.31496062992125984"/>
  <pageSetup scale="69" orientation="landscape" r:id="rId1"/>
  <headerFooter>
    <oddFooter>&amp;C&amp;"Arial,Regular"&amp;P&amp;R&amp;"Arial,Regular"Rogers Communications Inc.
Supplemental Financial Information -  Third Quarter 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
  <sheetViews>
    <sheetView zoomScaleNormal="100" zoomScaleSheetLayoutView="90" workbookViewId="0"/>
  </sheetViews>
  <sheetFormatPr defaultColWidth="21.44140625" defaultRowHeight="13.2" x14ac:dyDescent="0.25"/>
  <cols>
    <col min="1" max="1" width="47.44140625" customWidth="1"/>
    <col min="2" max="2" width="1.77734375" customWidth="1"/>
    <col min="3" max="6" width="15.77734375" customWidth="1"/>
    <col min="7" max="7" width="1.77734375" customWidth="1"/>
    <col min="8" max="12" width="15.77734375" customWidth="1"/>
  </cols>
  <sheetData>
    <row r="1" spans="1:27" x14ac:dyDescent="0.25">
      <c r="A1" s="1" t="s">
        <v>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1" t="s">
        <v>56</v>
      </c>
      <c r="B2" s="2"/>
      <c r="C2" s="2"/>
      <c r="D2" s="2"/>
      <c r="E2" s="2"/>
      <c r="F2" s="2"/>
      <c r="G2" s="2"/>
      <c r="H2" s="2"/>
      <c r="I2" s="2"/>
      <c r="J2" s="2"/>
      <c r="K2" s="2"/>
      <c r="L2" s="2"/>
      <c r="M2" s="2"/>
      <c r="N2" s="2"/>
      <c r="O2" s="2"/>
      <c r="P2" s="2"/>
      <c r="Q2" s="2"/>
      <c r="R2" s="2"/>
      <c r="S2" s="2"/>
      <c r="T2" s="2"/>
      <c r="U2" s="2"/>
      <c r="V2" s="2"/>
      <c r="W2" s="2"/>
      <c r="X2" s="2"/>
      <c r="Y2" s="2"/>
      <c r="Z2" s="2"/>
      <c r="AA2" s="2"/>
    </row>
    <row r="3" spans="1:27" x14ac:dyDescent="0.25">
      <c r="A3" s="1" t="s">
        <v>2</v>
      </c>
      <c r="B3" s="2"/>
      <c r="C3" s="2"/>
      <c r="D3" s="2"/>
      <c r="E3" s="2"/>
      <c r="F3" s="2"/>
      <c r="G3" s="2"/>
      <c r="H3" s="2"/>
      <c r="I3" s="2"/>
      <c r="J3" s="2"/>
      <c r="K3" s="2"/>
      <c r="L3" s="2"/>
      <c r="M3" s="2"/>
      <c r="N3" s="2"/>
      <c r="O3" s="2"/>
      <c r="P3" s="2"/>
      <c r="Q3" s="2"/>
      <c r="R3" s="2"/>
      <c r="S3" s="2"/>
      <c r="T3" s="2"/>
      <c r="U3" s="2"/>
      <c r="V3" s="2"/>
      <c r="W3" s="2"/>
      <c r="X3" s="2"/>
      <c r="Y3" s="2"/>
      <c r="Z3" s="2"/>
      <c r="AA3" s="2"/>
    </row>
    <row r="4" spans="1:27" x14ac:dyDescent="0.25">
      <c r="A4" s="2"/>
      <c r="B4" s="2"/>
      <c r="C4" s="3">
        <v>2016</v>
      </c>
      <c r="D4" s="2"/>
      <c r="E4" s="2"/>
      <c r="F4" s="2"/>
      <c r="G4" s="2"/>
      <c r="H4" s="3">
        <v>2015</v>
      </c>
      <c r="I4" s="2"/>
      <c r="J4" s="2"/>
      <c r="K4" s="2"/>
      <c r="L4" s="2"/>
      <c r="M4" s="2"/>
      <c r="N4" s="2"/>
      <c r="O4" s="2"/>
      <c r="P4" s="2"/>
      <c r="Q4" s="2"/>
      <c r="R4" s="2"/>
      <c r="S4" s="2"/>
      <c r="T4" s="2"/>
      <c r="U4" s="2"/>
      <c r="V4" s="2"/>
      <c r="W4" s="2"/>
      <c r="X4" s="2"/>
      <c r="Y4" s="2"/>
      <c r="Z4" s="2"/>
      <c r="AA4" s="2"/>
    </row>
    <row r="5" spans="1:27" x14ac:dyDescent="0.25">
      <c r="A5" s="4" t="s">
        <v>57</v>
      </c>
      <c r="B5" s="2"/>
      <c r="C5" s="5" t="s">
        <v>4</v>
      </c>
      <c r="D5" s="5" t="s">
        <v>5</v>
      </c>
      <c r="E5" s="5" t="s">
        <v>6</v>
      </c>
      <c r="F5" s="5" t="s">
        <v>7</v>
      </c>
      <c r="G5" s="2"/>
      <c r="H5" s="5" t="s">
        <v>4</v>
      </c>
      <c r="I5" s="5" t="s">
        <v>8</v>
      </c>
      <c r="J5" s="5" t="s">
        <v>9</v>
      </c>
      <c r="K5" s="5" t="s">
        <v>10</v>
      </c>
      <c r="L5" s="5" t="s">
        <v>11</v>
      </c>
      <c r="M5" s="2"/>
      <c r="N5" s="2"/>
      <c r="O5" s="2"/>
      <c r="P5" s="2"/>
      <c r="Q5" s="2"/>
      <c r="R5" s="2"/>
      <c r="S5" s="2"/>
      <c r="T5" s="2"/>
      <c r="U5" s="2"/>
      <c r="V5" s="2"/>
      <c r="W5" s="2"/>
      <c r="X5" s="2"/>
      <c r="Y5" s="2"/>
      <c r="Z5" s="2"/>
      <c r="AA5" s="2"/>
    </row>
    <row r="6" spans="1:27" x14ac:dyDescent="0.25">
      <c r="A6" s="2"/>
      <c r="B6" s="2"/>
      <c r="C6" s="2"/>
      <c r="D6" s="2"/>
      <c r="E6" s="2"/>
      <c r="F6" s="2"/>
      <c r="G6" s="2"/>
      <c r="H6" s="2"/>
      <c r="I6" s="2"/>
      <c r="J6" s="2"/>
      <c r="K6" s="2"/>
      <c r="L6" s="2"/>
      <c r="M6" s="2"/>
      <c r="N6" s="2"/>
      <c r="O6" s="2"/>
      <c r="P6" s="2"/>
      <c r="Q6" s="2"/>
      <c r="R6" s="2"/>
      <c r="S6" s="2"/>
      <c r="T6" s="2"/>
      <c r="U6" s="2"/>
      <c r="V6" s="2"/>
      <c r="W6" s="2"/>
      <c r="X6" s="2"/>
      <c r="Y6" s="2"/>
      <c r="Z6" s="2"/>
      <c r="AA6" s="2"/>
    </row>
    <row r="7" spans="1:27" x14ac:dyDescent="0.25">
      <c r="A7" s="7" t="s">
        <v>58</v>
      </c>
      <c r="B7" s="2"/>
      <c r="C7" s="14">
        <v>2904</v>
      </c>
      <c r="D7" s="14">
        <v>1185</v>
      </c>
      <c r="E7" s="14">
        <v>1121</v>
      </c>
      <c r="F7" s="14">
        <v>598</v>
      </c>
      <c r="G7" s="23"/>
      <c r="H7" s="14">
        <v>3747</v>
      </c>
      <c r="I7" s="14">
        <v>950</v>
      </c>
      <c r="J7" s="14">
        <v>1456</v>
      </c>
      <c r="K7" s="14">
        <v>1114</v>
      </c>
      <c r="L7" s="14">
        <v>227</v>
      </c>
      <c r="M7" s="2"/>
      <c r="N7" s="2"/>
      <c r="O7" s="2"/>
      <c r="P7" s="2"/>
      <c r="Q7" s="2"/>
      <c r="R7" s="2"/>
      <c r="S7" s="2"/>
      <c r="T7" s="2"/>
      <c r="U7" s="2"/>
      <c r="V7" s="2"/>
      <c r="W7" s="2"/>
      <c r="X7" s="2"/>
      <c r="Y7" s="2"/>
      <c r="Z7" s="2"/>
      <c r="AA7" s="2"/>
    </row>
    <row r="8" spans="1:27" x14ac:dyDescent="0.25">
      <c r="A8" s="7" t="s">
        <v>32</v>
      </c>
      <c r="B8" s="2"/>
      <c r="C8" s="37"/>
      <c r="D8" s="23"/>
      <c r="E8" s="23"/>
      <c r="F8" s="23"/>
      <c r="G8" s="23"/>
      <c r="H8" s="23"/>
      <c r="I8" s="23"/>
      <c r="J8" s="23"/>
      <c r="K8" s="23"/>
      <c r="L8" s="23"/>
      <c r="M8" s="2"/>
      <c r="N8" s="2"/>
      <c r="O8" s="2"/>
      <c r="P8" s="2"/>
      <c r="Q8" s="2"/>
      <c r="R8" s="2"/>
      <c r="S8" s="2"/>
      <c r="T8" s="2"/>
      <c r="U8" s="2"/>
      <c r="V8" s="2"/>
      <c r="W8" s="2"/>
      <c r="X8" s="2"/>
      <c r="Y8" s="2"/>
      <c r="Z8" s="2"/>
      <c r="AA8" s="2"/>
    </row>
    <row r="9" spans="1:27" x14ac:dyDescent="0.25">
      <c r="A9" s="8" t="s">
        <v>45</v>
      </c>
      <c r="B9" s="2"/>
      <c r="C9" s="14">
        <v>-1748</v>
      </c>
      <c r="D9" s="14">
        <v>-549</v>
      </c>
      <c r="E9" s="14">
        <v>-647</v>
      </c>
      <c r="F9" s="14">
        <v>-552</v>
      </c>
      <c r="G9" s="23"/>
      <c r="H9" s="14">
        <v>-2440</v>
      </c>
      <c r="I9" s="14">
        <v>-773</v>
      </c>
      <c r="J9" s="14">
        <v>-571</v>
      </c>
      <c r="K9" s="14">
        <v>-621</v>
      </c>
      <c r="L9" s="14">
        <v>-475</v>
      </c>
      <c r="M9" s="2"/>
      <c r="N9" s="2"/>
      <c r="O9" s="2"/>
      <c r="P9" s="2"/>
      <c r="Q9" s="2"/>
      <c r="R9" s="2"/>
      <c r="S9" s="2"/>
      <c r="T9" s="2"/>
      <c r="U9" s="2"/>
      <c r="V9" s="2"/>
      <c r="W9" s="2"/>
      <c r="X9" s="2"/>
      <c r="Y9" s="2"/>
      <c r="Z9" s="2"/>
      <c r="AA9" s="2"/>
    </row>
    <row r="10" spans="1:27" x14ac:dyDescent="0.25">
      <c r="A10" s="8" t="s">
        <v>51</v>
      </c>
      <c r="B10" s="2"/>
      <c r="C10" s="14">
        <v>-558</v>
      </c>
      <c r="D10" s="14">
        <v>-179</v>
      </c>
      <c r="E10" s="14">
        <v>-187</v>
      </c>
      <c r="F10" s="14">
        <v>-192</v>
      </c>
      <c r="G10" s="23"/>
      <c r="H10" s="14">
        <v>-732</v>
      </c>
      <c r="I10" s="14">
        <v>-185</v>
      </c>
      <c r="J10" s="14">
        <v>-180</v>
      </c>
      <c r="K10" s="14">
        <v>-179</v>
      </c>
      <c r="L10" s="14">
        <v>-188</v>
      </c>
      <c r="M10" s="2"/>
      <c r="N10" s="2"/>
      <c r="O10" s="2"/>
      <c r="P10" s="2"/>
      <c r="Q10" s="2"/>
      <c r="R10" s="2"/>
      <c r="S10" s="2"/>
      <c r="T10" s="2"/>
      <c r="U10" s="2"/>
      <c r="V10" s="2"/>
      <c r="W10" s="2"/>
      <c r="X10" s="2"/>
      <c r="Y10" s="2"/>
      <c r="Z10" s="2"/>
      <c r="AA10" s="2"/>
    </row>
    <row r="11" spans="1:27" x14ac:dyDescent="0.25">
      <c r="A11" s="8" t="s">
        <v>24</v>
      </c>
      <c r="B11" s="2"/>
      <c r="C11" s="9">
        <v>126</v>
      </c>
      <c r="D11" s="9">
        <v>55</v>
      </c>
      <c r="E11" s="9">
        <v>27</v>
      </c>
      <c r="F11" s="9">
        <v>44</v>
      </c>
      <c r="G11" s="23"/>
      <c r="H11" s="14">
        <v>111</v>
      </c>
      <c r="I11" s="9">
        <v>23</v>
      </c>
      <c r="J11" s="9">
        <v>37</v>
      </c>
      <c r="K11" s="9">
        <v>42</v>
      </c>
      <c r="L11" s="9">
        <v>9</v>
      </c>
      <c r="M11" s="2"/>
      <c r="N11" s="2"/>
      <c r="O11" s="2"/>
      <c r="P11" s="2"/>
      <c r="Q11" s="2"/>
      <c r="R11" s="2"/>
      <c r="S11" s="2"/>
      <c r="T11" s="2"/>
      <c r="U11" s="2"/>
      <c r="V11" s="2"/>
      <c r="W11" s="2"/>
      <c r="X11" s="2"/>
      <c r="Y11" s="2"/>
      <c r="Z11" s="2"/>
      <c r="AA11" s="2"/>
    </row>
    <row r="12" spans="1:27" x14ac:dyDescent="0.25">
      <c r="A12" s="8" t="s">
        <v>59</v>
      </c>
      <c r="B12" s="2"/>
      <c r="C12" s="14">
        <v>632</v>
      </c>
      <c r="D12" s="14">
        <v>240</v>
      </c>
      <c r="E12" s="14">
        <v>154</v>
      </c>
      <c r="F12" s="14">
        <v>238</v>
      </c>
      <c r="G12" s="23"/>
      <c r="H12" s="14">
        <v>771</v>
      </c>
      <c r="I12" s="14">
        <v>133</v>
      </c>
      <c r="J12" s="14">
        <v>234</v>
      </c>
      <c r="K12" s="14">
        <v>141</v>
      </c>
      <c r="L12" s="14">
        <v>263</v>
      </c>
      <c r="M12" s="2"/>
      <c r="N12" s="2"/>
      <c r="O12" s="2"/>
      <c r="P12" s="2"/>
      <c r="Q12" s="2"/>
      <c r="R12" s="2"/>
      <c r="S12" s="2"/>
      <c r="T12" s="2"/>
      <c r="U12" s="2"/>
      <c r="V12" s="2"/>
      <c r="W12" s="2"/>
      <c r="X12" s="2"/>
      <c r="Y12" s="2"/>
      <c r="Z12" s="2"/>
      <c r="AA12" s="2"/>
    </row>
    <row r="13" spans="1:27" x14ac:dyDescent="0.25">
      <c r="A13" s="8" t="s">
        <v>60</v>
      </c>
      <c r="B13" s="2"/>
      <c r="C13" s="14">
        <v>-32</v>
      </c>
      <c r="D13" s="14">
        <v>-117</v>
      </c>
      <c r="E13" s="14">
        <v>-35</v>
      </c>
      <c r="F13" s="14">
        <v>120</v>
      </c>
      <c r="G13" s="23"/>
      <c r="H13" s="14">
        <v>302</v>
      </c>
      <c r="I13" s="14">
        <v>187</v>
      </c>
      <c r="J13" s="14">
        <v>-279</v>
      </c>
      <c r="K13" s="14">
        <v>44</v>
      </c>
      <c r="L13" s="14">
        <v>350</v>
      </c>
      <c r="M13" s="2"/>
      <c r="N13" s="2"/>
      <c r="O13" s="2"/>
      <c r="P13" s="2"/>
      <c r="Q13" s="2"/>
      <c r="R13" s="2"/>
      <c r="S13" s="2"/>
      <c r="T13" s="2"/>
      <c r="U13" s="2"/>
      <c r="V13" s="2"/>
      <c r="W13" s="2"/>
      <c r="X13" s="2"/>
      <c r="Y13" s="2"/>
      <c r="Z13" s="2"/>
      <c r="AA13" s="2"/>
    </row>
    <row r="14" spans="1:27" x14ac:dyDescent="0.25">
      <c r="A14" s="28" t="s">
        <v>61</v>
      </c>
      <c r="B14" s="2"/>
      <c r="C14" s="31">
        <v>-11</v>
      </c>
      <c r="D14" s="31">
        <v>-37</v>
      </c>
      <c r="E14" s="31">
        <v>62</v>
      </c>
      <c r="F14" s="31">
        <v>-36</v>
      </c>
      <c r="G14" s="23"/>
      <c r="H14" s="31">
        <v>-83</v>
      </c>
      <c r="I14" s="31">
        <v>-61</v>
      </c>
      <c r="J14" s="31">
        <v>-37</v>
      </c>
      <c r="K14" s="31">
        <v>-65</v>
      </c>
      <c r="L14" s="31">
        <v>80</v>
      </c>
      <c r="M14" s="2"/>
      <c r="N14" s="2"/>
      <c r="O14" s="2"/>
      <c r="P14" s="2"/>
      <c r="Q14" s="2"/>
      <c r="R14" s="2"/>
      <c r="S14" s="2"/>
      <c r="T14" s="2"/>
      <c r="U14" s="2"/>
      <c r="V14" s="2"/>
      <c r="W14" s="2"/>
      <c r="X14" s="2"/>
      <c r="Y14" s="2"/>
      <c r="Z14" s="2"/>
      <c r="AA14" s="2"/>
    </row>
    <row r="15" spans="1:27" x14ac:dyDescent="0.25">
      <c r="A15" s="38"/>
      <c r="B15" s="2"/>
      <c r="C15" s="39"/>
      <c r="D15" s="39"/>
      <c r="E15" s="39"/>
      <c r="F15" s="39"/>
      <c r="G15" s="23"/>
      <c r="H15" s="39"/>
      <c r="I15" s="39"/>
      <c r="J15" s="39"/>
      <c r="K15" s="39"/>
      <c r="L15" s="39"/>
      <c r="M15" s="2"/>
      <c r="N15" s="2"/>
      <c r="O15" s="2"/>
      <c r="P15" s="2"/>
      <c r="Q15" s="2"/>
      <c r="R15" s="2"/>
      <c r="S15" s="2"/>
      <c r="T15" s="2"/>
      <c r="U15" s="2"/>
      <c r="V15" s="2"/>
      <c r="W15" s="2"/>
      <c r="X15" s="2"/>
      <c r="Y15" s="2"/>
      <c r="Z15" s="2"/>
      <c r="AA15" s="2"/>
    </row>
    <row r="16" spans="1:27" ht="15.6" x14ac:dyDescent="0.25">
      <c r="A16" s="4" t="s">
        <v>62</v>
      </c>
      <c r="B16" s="2"/>
      <c r="C16" s="40">
        <f>SUM(C7:C14)</f>
        <v>1313</v>
      </c>
      <c r="D16" s="40">
        <f>SUM(D7:D14)</f>
        <v>598</v>
      </c>
      <c r="E16" s="40">
        <f>SUM(E7:E14)</f>
        <v>495</v>
      </c>
      <c r="F16" s="40">
        <f>SUM(F7:F14)</f>
        <v>220</v>
      </c>
      <c r="G16" s="23"/>
      <c r="H16" s="40">
        <f>SUM(H7:H14)</f>
        <v>1676</v>
      </c>
      <c r="I16" s="40">
        <f>SUM(I7:I14)</f>
        <v>274</v>
      </c>
      <c r="J16" s="40">
        <f>SUM(J7:J14)</f>
        <v>660</v>
      </c>
      <c r="K16" s="40">
        <f>SUM(K7:K14)</f>
        <v>476</v>
      </c>
      <c r="L16" s="40">
        <f>SUM(L7:L14)</f>
        <v>266</v>
      </c>
      <c r="M16" s="2"/>
      <c r="N16" s="2"/>
      <c r="O16" s="2"/>
      <c r="P16" s="2"/>
      <c r="Q16" s="2"/>
      <c r="R16" s="2"/>
      <c r="S16" s="2"/>
      <c r="T16" s="2"/>
      <c r="U16" s="2"/>
      <c r="V16" s="2"/>
      <c r="W16" s="2"/>
      <c r="X16" s="2"/>
      <c r="Y16" s="2"/>
      <c r="Z16" s="2"/>
      <c r="AA16" s="2"/>
    </row>
    <row r="17" spans="1:27"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row>
    <row r="18" spans="1:27" ht="38.4" customHeight="1" x14ac:dyDescent="0.25">
      <c r="A18" s="88" t="s">
        <v>63</v>
      </c>
      <c r="B18" s="89"/>
      <c r="C18" s="89"/>
      <c r="D18" s="91"/>
      <c r="E18" s="89"/>
      <c r="F18" s="89"/>
      <c r="G18" s="89"/>
      <c r="H18" s="89"/>
      <c r="I18" s="89"/>
      <c r="J18" s="89"/>
      <c r="K18" s="89"/>
      <c r="L18" s="89"/>
      <c r="M18" s="2"/>
      <c r="N18" s="2"/>
      <c r="O18" s="2"/>
      <c r="P18" s="2"/>
      <c r="Q18" s="2"/>
      <c r="R18" s="2"/>
      <c r="S18" s="2"/>
      <c r="T18" s="2"/>
      <c r="U18" s="2"/>
      <c r="V18" s="2"/>
      <c r="W18" s="2"/>
      <c r="X18" s="2"/>
      <c r="Y18" s="2"/>
      <c r="Z18" s="2"/>
      <c r="AA18" s="2"/>
    </row>
    <row r="19" spans="1:27"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row>
    <row r="20" spans="1:27"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row>
    <row r="21" spans="1:27"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row>
    <row r="22" spans="1:27"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row>
    <row r="23" spans="1:27"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row>
    <row r="24" spans="1:27"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row>
    <row r="25" spans="1:27"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row>
    <row r="26" spans="1:27"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spans="1:27"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spans="1:27"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spans="1:27"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sheetData>
  <mergeCells count="1">
    <mergeCell ref="A18:L18"/>
  </mergeCells>
  <pageMargins left="0.70866141732283472" right="0.70866141732283472" top="0.74803149606299213" bottom="0.74803149606299213" header="0.31496062992125984" footer="0.31496062992125984"/>
  <pageSetup scale="69" orientation="landscape" r:id="rId1"/>
  <headerFooter>
    <oddFooter>&amp;C&amp;"Arial,Regular"&amp;P&amp;R&amp;"Arial,Regular"Rogers Communications Inc.
Supplemental Financial Information -  Third Quarter 2016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
  <sheetViews>
    <sheetView zoomScaleNormal="100" zoomScaleSheetLayoutView="80" workbookViewId="0"/>
  </sheetViews>
  <sheetFormatPr defaultColWidth="21.44140625" defaultRowHeight="13.2" x14ac:dyDescent="0.25"/>
  <cols>
    <col min="1" max="1" width="57.21875" customWidth="1"/>
    <col min="2" max="2" width="1.77734375" customWidth="1"/>
    <col min="3" max="5" width="15.77734375" customWidth="1"/>
    <col min="6" max="6" width="1.77734375" customWidth="1"/>
    <col min="7" max="10" width="15.77734375" customWidth="1"/>
  </cols>
  <sheetData>
    <row r="1" spans="1:27" x14ac:dyDescent="0.25">
      <c r="A1" s="1" t="s">
        <v>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1" t="s">
        <v>64</v>
      </c>
      <c r="B2" s="2"/>
      <c r="C2" s="2"/>
      <c r="D2" s="2"/>
      <c r="E2" s="2"/>
      <c r="F2" s="2"/>
      <c r="G2" s="2"/>
      <c r="H2" s="2"/>
      <c r="I2" s="2"/>
      <c r="J2" s="2"/>
      <c r="K2" s="2"/>
      <c r="L2" s="2"/>
      <c r="M2" s="2"/>
      <c r="N2" s="2"/>
      <c r="O2" s="2"/>
      <c r="P2" s="2"/>
      <c r="Q2" s="2"/>
      <c r="R2" s="2"/>
      <c r="S2" s="2"/>
      <c r="T2" s="2"/>
      <c r="U2" s="2"/>
      <c r="V2" s="2"/>
      <c r="W2" s="2"/>
      <c r="X2" s="2"/>
      <c r="Y2" s="2"/>
      <c r="Z2" s="2"/>
      <c r="AA2" s="2"/>
    </row>
    <row r="3" spans="1:27" x14ac:dyDescent="0.25">
      <c r="A3" s="1" t="s">
        <v>2</v>
      </c>
      <c r="B3" s="2"/>
      <c r="C3" s="2"/>
      <c r="D3" s="2"/>
      <c r="E3" s="2"/>
      <c r="F3" s="2"/>
      <c r="G3" s="2"/>
      <c r="H3" s="2"/>
      <c r="I3" s="2"/>
      <c r="J3" s="2"/>
      <c r="K3" s="2"/>
      <c r="L3" s="2"/>
      <c r="M3" s="2"/>
      <c r="N3" s="2"/>
      <c r="O3" s="2"/>
      <c r="P3" s="2"/>
      <c r="Q3" s="2"/>
      <c r="R3" s="2"/>
      <c r="S3" s="2"/>
      <c r="T3" s="2"/>
      <c r="U3" s="2"/>
      <c r="V3" s="2"/>
      <c r="W3" s="2"/>
      <c r="X3" s="2"/>
      <c r="Y3" s="2"/>
      <c r="Z3" s="2"/>
      <c r="AA3" s="2"/>
    </row>
    <row r="4" spans="1:27" x14ac:dyDescent="0.25">
      <c r="A4" s="2"/>
      <c r="B4" s="2"/>
      <c r="C4" s="3">
        <v>2016</v>
      </c>
      <c r="D4" s="2"/>
      <c r="E4" s="2"/>
      <c r="F4" s="2"/>
      <c r="G4" s="3">
        <v>2015</v>
      </c>
      <c r="H4" s="2"/>
      <c r="I4" s="2"/>
      <c r="J4" s="2"/>
      <c r="K4" s="2"/>
      <c r="L4" s="2"/>
      <c r="M4" s="2"/>
      <c r="N4" s="2"/>
      <c r="O4" s="2"/>
      <c r="P4" s="2"/>
      <c r="Q4" s="2"/>
      <c r="R4" s="2"/>
      <c r="S4" s="2"/>
      <c r="T4" s="2"/>
      <c r="U4" s="2"/>
      <c r="V4" s="2"/>
      <c r="W4" s="2"/>
      <c r="X4" s="2"/>
      <c r="Y4" s="2"/>
      <c r="Z4" s="2"/>
      <c r="AA4" s="2"/>
    </row>
    <row r="5" spans="1:27" x14ac:dyDescent="0.25">
      <c r="A5" s="4" t="s">
        <v>65</v>
      </c>
      <c r="B5" s="2"/>
      <c r="C5" s="5" t="s">
        <v>5</v>
      </c>
      <c r="D5" s="5" t="s">
        <v>6</v>
      </c>
      <c r="E5" s="5" t="s">
        <v>7</v>
      </c>
      <c r="F5" s="2"/>
      <c r="G5" s="5" t="s">
        <v>8</v>
      </c>
      <c r="H5" s="5" t="s">
        <v>9</v>
      </c>
      <c r="I5" s="5" t="s">
        <v>10</v>
      </c>
      <c r="J5" s="5" t="s">
        <v>11</v>
      </c>
      <c r="K5" s="2"/>
      <c r="L5" s="2"/>
      <c r="M5" s="2"/>
      <c r="N5" s="2"/>
      <c r="O5" s="2"/>
      <c r="P5" s="2"/>
      <c r="Q5" s="2"/>
      <c r="R5" s="2"/>
      <c r="S5" s="2"/>
      <c r="T5" s="2"/>
      <c r="U5" s="2"/>
      <c r="V5" s="2"/>
      <c r="W5" s="2"/>
      <c r="X5" s="2"/>
      <c r="Y5" s="2"/>
      <c r="Z5" s="2"/>
      <c r="AA5" s="2"/>
    </row>
    <row r="6" spans="1:27" x14ac:dyDescent="0.25">
      <c r="A6" s="2"/>
      <c r="B6" s="2"/>
      <c r="C6" s="2"/>
      <c r="D6" s="2"/>
      <c r="E6" s="2"/>
      <c r="F6" s="2"/>
      <c r="G6" s="2"/>
      <c r="H6" s="2"/>
      <c r="I6" s="2"/>
      <c r="J6" s="2"/>
      <c r="K6" s="2"/>
      <c r="L6" s="2"/>
      <c r="M6" s="2"/>
      <c r="N6" s="2"/>
      <c r="O6" s="2"/>
      <c r="P6" s="2"/>
      <c r="Q6" s="2"/>
      <c r="R6" s="2"/>
      <c r="S6" s="2"/>
      <c r="T6" s="2"/>
      <c r="U6" s="2"/>
      <c r="V6" s="2"/>
      <c r="W6" s="2"/>
      <c r="X6" s="2"/>
      <c r="Y6" s="2"/>
      <c r="Z6" s="2"/>
      <c r="AA6" s="2"/>
    </row>
    <row r="7" spans="1:27" x14ac:dyDescent="0.25">
      <c r="A7" s="7" t="s">
        <v>66</v>
      </c>
      <c r="B7" s="2"/>
      <c r="C7" s="9">
        <v>750</v>
      </c>
      <c r="D7" s="9">
        <v>750</v>
      </c>
      <c r="E7" s="9">
        <v>1250</v>
      </c>
      <c r="F7" s="2"/>
      <c r="G7" s="9">
        <v>1000</v>
      </c>
      <c r="H7" s="9">
        <v>1000</v>
      </c>
      <c r="I7" s="9">
        <v>1000</v>
      </c>
      <c r="J7" s="41">
        <v>0</v>
      </c>
      <c r="K7" s="2"/>
      <c r="L7" s="2"/>
      <c r="M7" s="2"/>
      <c r="N7" s="2"/>
      <c r="O7" s="2"/>
      <c r="P7" s="2"/>
      <c r="Q7" s="2"/>
      <c r="R7" s="2"/>
      <c r="S7" s="2"/>
      <c r="T7" s="2"/>
      <c r="U7" s="2"/>
      <c r="V7" s="2"/>
      <c r="W7" s="2"/>
      <c r="X7" s="2"/>
      <c r="Y7" s="2"/>
      <c r="Z7" s="2"/>
      <c r="AA7" s="2"/>
    </row>
    <row r="8" spans="1:27" x14ac:dyDescent="0.25">
      <c r="A8" s="7" t="s">
        <v>67</v>
      </c>
      <c r="B8" s="2"/>
      <c r="C8" s="9">
        <v>15177</v>
      </c>
      <c r="D8" s="9">
        <v>15239</v>
      </c>
      <c r="E8" s="9">
        <v>15188</v>
      </c>
      <c r="F8" s="2"/>
      <c r="G8" s="9">
        <v>15870</v>
      </c>
      <c r="H8" s="9">
        <v>15487</v>
      </c>
      <c r="I8" s="9">
        <v>14889</v>
      </c>
      <c r="J8" s="9">
        <v>15490</v>
      </c>
      <c r="K8" s="2"/>
      <c r="L8" s="2"/>
      <c r="M8" s="2"/>
      <c r="N8" s="2"/>
      <c r="O8" s="2"/>
      <c r="P8" s="2"/>
      <c r="Q8" s="2"/>
      <c r="R8" s="2"/>
      <c r="S8" s="2"/>
      <c r="T8" s="2"/>
      <c r="U8" s="2"/>
      <c r="V8" s="2"/>
      <c r="W8" s="2"/>
      <c r="X8" s="2"/>
      <c r="Y8" s="2"/>
      <c r="Z8" s="2"/>
      <c r="AA8" s="2"/>
    </row>
    <row r="9" spans="1:27" x14ac:dyDescent="0.25">
      <c r="A9" s="17" t="s">
        <v>68</v>
      </c>
      <c r="B9" s="2"/>
      <c r="C9" s="31">
        <v>103</v>
      </c>
      <c r="D9" s="31">
        <v>106</v>
      </c>
      <c r="E9" s="31">
        <v>107</v>
      </c>
      <c r="F9" s="2"/>
      <c r="G9" s="31">
        <v>111</v>
      </c>
      <c r="H9" s="31">
        <v>102</v>
      </c>
      <c r="I9" s="31">
        <v>106</v>
      </c>
      <c r="J9" s="31">
        <v>106</v>
      </c>
      <c r="K9" s="2"/>
      <c r="L9" s="2"/>
      <c r="M9" s="2"/>
      <c r="N9" s="2"/>
      <c r="O9" s="2"/>
      <c r="P9" s="2"/>
      <c r="Q9" s="2"/>
      <c r="R9" s="2"/>
      <c r="S9" s="2"/>
      <c r="T9" s="2"/>
      <c r="U9" s="2"/>
      <c r="V9" s="2"/>
      <c r="W9" s="2"/>
      <c r="X9" s="2"/>
      <c r="Y9" s="2"/>
      <c r="Z9" s="2"/>
      <c r="AA9" s="2"/>
    </row>
    <row r="10" spans="1:27" x14ac:dyDescent="0.25">
      <c r="A10" s="2"/>
      <c r="B10" s="2"/>
      <c r="C10" s="14">
        <f>SUM(C7:C9)</f>
        <v>16030</v>
      </c>
      <c r="D10" s="42">
        <f>SUM(D7:D9)</f>
        <v>16095</v>
      </c>
      <c r="E10" s="42">
        <f>SUM(E7:E9)</f>
        <v>16545</v>
      </c>
      <c r="F10" s="2"/>
      <c r="G10" s="14">
        <f>SUM(G7:G9)</f>
        <v>16981</v>
      </c>
      <c r="H10" s="14">
        <f>SUM(H7:H9)</f>
        <v>16589</v>
      </c>
      <c r="I10" s="14">
        <f>SUM(I7:I9)</f>
        <v>15995</v>
      </c>
      <c r="J10" s="14">
        <f>SUM(J7:J9)</f>
        <v>15596</v>
      </c>
      <c r="K10" s="2"/>
      <c r="L10" s="2"/>
      <c r="M10" s="2"/>
      <c r="N10" s="2"/>
      <c r="O10" s="2"/>
      <c r="P10" s="2"/>
      <c r="Q10" s="2"/>
      <c r="R10" s="2"/>
      <c r="S10" s="2"/>
      <c r="T10" s="2"/>
      <c r="U10" s="2"/>
      <c r="V10" s="2"/>
      <c r="W10" s="2"/>
      <c r="X10" s="2"/>
      <c r="Y10" s="2"/>
      <c r="Z10" s="2"/>
      <c r="AA10" s="2"/>
    </row>
    <row r="11" spans="1:27" x14ac:dyDescent="0.25">
      <c r="A11" s="7" t="s">
        <v>32</v>
      </c>
      <c r="B11" s="2"/>
      <c r="C11" s="23"/>
      <c r="D11" s="2"/>
      <c r="E11" s="2"/>
      <c r="F11" s="2"/>
      <c r="G11" s="43"/>
      <c r="H11" s="43"/>
      <c r="I11" s="43"/>
      <c r="J11" s="2"/>
      <c r="K11" s="2"/>
      <c r="L11" s="2"/>
      <c r="M11" s="2"/>
      <c r="N11" s="2"/>
      <c r="O11" s="2"/>
      <c r="P11" s="2"/>
      <c r="Q11" s="2"/>
      <c r="R11" s="2"/>
      <c r="S11" s="2"/>
      <c r="T11" s="2"/>
      <c r="U11" s="2"/>
      <c r="V11" s="2"/>
      <c r="W11" s="2"/>
      <c r="X11" s="2"/>
      <c r="Y11" s="2"/>
      <c r="Z11" s="2"/>
      <c r="AA11" s="2"/>
    </row>
    <row r="12" spans="1:27" x14ac:dyDescent="0.25">
      <c r="A12" s="8" t="s">
        <v>69</v>
      </c>
      <c r="B12" s="2"/>
      <c r="C12" s="14">
        <v>-1753</v>
      </c>
      <c r="D12" s="14">
        <v>-1651</v>
      </c>
      <c r="E12" s="14">
        <v>-1503</v>
      </c>
      <c r="F12" s="2"/>
      <c r="G12" s="14">
        <v>-2028</v>
      </c>
      <c r="H12" s="14">
        <v>-1779</v>
      </c>
      <c r="I12" s="14">
        <v>-1115</v>
      </c>
      <c r="J12" s="14">
        <v>-1441</v>
      </c>
      <c r="K12" s="2"/>
      <c r="L12" s="2"/>
      <c r="M12" s="2"/>
      <c r="N12" s="2"/>
      <c r="O12" s="2"/>
      <c r="P12" s="2"/>
      <c r="Q12" s="2"/>
      <c r="R12" s="2"/>
      <c r="S12" s="2"/>
      <c r="T12" s="2"/>
      <c r="U12" s="2"/>
      <c r="V12" s="2"/>
      <c r="W12" s="2"/>
      <c r="X12" s="2"/>
      <c r="Y12" s="2"/>
      <c r="Z12" s="2"/>
      <c r="AA12" s="2"/>
    </row>
    <row r="13" spans="1:27" x14ac:dyDescent="0.25">
      <c r="A13" s="8" t="s">
        <v>208</v>
      </c>
      <c r="B13" s="2"/>
      <c r="C13" s="14">
        <v>-76</v>
      </c>
      <c r="D13" s="14">
        <v>-73</v>
      </c>
      <c r="E13" s="14">
        <v>-94</v>
      </c>
      <c r="F13" s="2"/>
      <c r="G13" s="14">
        <v>-152</v>
      </c>
      <c r="H13" s="14">
        <v>-129</v>
      </c>
      <c r="I13" s="14">
        <v>-60</v>
      </c>
      <c r="J13" s="14">
        <v>-63</v>
      </c>
      <c r="K13" s="2"/>
      <c r="L13" s="2"/>
      <c r="M13" s="2"/>
      <c r="N13" s="2"/>
      <c r="O13" s="2"/>
      <c r="P13" s="2"/>
      <c r="Q13" s="2"/>
      <c r="R13" s="2"/>
      <c r="S13" s="2"/>
      <c r="T13" s="2"/>
      <c r="U13" s="2"/>
      <c r="V13" s="2"/>
      <c r="W13" s="2"/>
      <c r="X13" s="2"/>
      <c r="Y13" s="2"/>
      <c r="Z13" s="2"/>
      <c r="AA13" s="2"/>
    </row>
    <row r="14" spans="1:27" x14ac:dyDescent="0.25">
      <c r="A14" s="8" t="s">
        <v>70</v>
      </c>
      <c r="B14" s="2"/>
      <c r="C14" s="9">
        <v>1050</v>
      </c>
      <c r="D14" s="9">
        <v>1050</v>
      </c>
      <c r="E14" s="9">
        <v>1005</v>
      </c>
      <c r="F14" s="2"/>
      <c r="G14" s="9">
        <v>800</v>
      </c>
      <c r="H14" s="9">
        <v>859</v>
      </c>
      <c r="I14" s="9">
        <v>1017</v>
      </c>
      <c r="J14" s="9">
        <v>1035</v>
      </c>
      <c r="K14" s="2"/>
      <c r="L14" s="2"/>
      <c r="M14" s="2"/>
      <c r="N14" s="2"/>
      <c r="O14" s="2"/>
      <c r="P14" s="2"/>
      <c r="Q14" s="2"/>
      <c r="R14" s="2"/>
      <c r="S14" s="2"/>
      <c r="T14" s="2"/>
      <c r="U14" s="2"/>
      <c r="V14" s="2"/>
      <c r="W14" s="2"/>
      <c r="X14" s="2"/>
      <c r="Y14" s="2"/>
      <c r="Z14" s="2"/>
      <c r="AA14" s="2"/>
    </row>
    <row r="15" spans="1:27" x14ac:dyDescent="0.25">
      <c r="A15" s="28" t="str">
        <f>IF(C15&gt;0,"Bank advances (cash and cash equivalents)","(Cash and cash equivalents) bank advances")</f>
        <v>Bank advances (cash and cash equivalents)</v>
      </c>
      <c r="B15" s="2"/>
      <c r="C15" s="31">
        <v>11</v>
      </c>
      <c r="D15" s="31">
        <v>143</v>
      </c>
      <c r="E15" s="31">
        <v>72</v>
      </c>
      <c r="F15" s="2"/>
      <c r="G15" s="31">
        <v>-11</v>
      </c>
      <c r="H15" s="31">
        <v>11</v>
      </c>
      <c r="I15" s="31">
        <v>-7</v>
      </c>
      <c r="J15" s="31">
        <v>27</v>
      </c>
      <c r="K15" s="2"/>
      <c r="L15" s="2"/>
      <c r="M15" s="2"/>
      <c r="N15" s="2"/>
      <c r="O15" s="2"/>
      <c r="P15" s="2"/>
      <c r="Q15" s="2"/>
      <c r="R15" s="2"/>
      <c r="S15" s="2"/>
      <c r="T15" s="2"/>
      <c r="U15" s="2"/>
      <c r="V15" s="2"/>
      <c r="W15" s="2"/>
      <c r="X15" s="2"/>
      <c r="Y15" s="2"/>
      <c r="Z15" s="2"/>
      <c r="AA15" s="2"/>
    </row>
    <row r="16" spans="1:27" x14ac:dyDescent="0.25">
      <c r="A16" s="2"/>
      <c r="B16" s="2"/>
      <c r="C16" s="44"/>
      <c r="D16" s="2"/>
      <c r="E16" s="2"/>
      <c r="F16" s="2"/>
      <c r="G16" s="2"/>
      <c r="H16" s="2"/>
      <c r="I16" s="2"/>
      <c r="J16" s="2"/>
      <c r="K16" s="2"/>
      <c r="L16" s="2"/>
      <c r="M16" s="2"/>
      <c r="N16" s="2"/>
      <c r="O16" s="2"/>
      <c r="P16" s="2"/>
      <c r="Q16" s="2"/>
      <c r="R16" s="2"/>
      <c r="S16" s="2"/>
      <c r="T16" s="2"/>
      <c r="U16" s="2"/>
      <c r="V16" s="2"/>
      <c r="W16" s="2"/>
      <c r="X16" s="2"/>
      <c r="Y16" s="2"/>
      <c r="Z16" s="2"/>
      <c r="AA16" s="2"/>
    </row>
    <row r="17" spans="1:27" ht="15.6" x14ac:dyDescent="0.25">
      <c r="A17" s="7" t="s">
        <v>71</v>
      </c>
      <c r="B17" s="2"/>
      <c r="C17" s="14">
        <f>C10+SUM(C12:C15)</f>
        <v>15262</v>
      </c>
      <c r="D17" s="14">
        <f>D10+SUM(D12:D15)</f>
        <v>15564</v>
      </c>
      <c r="E17" s="14">
        <f>E10+SUM(E12:E15)</f>
        <v>16025</v>
      </c>
      <c r="F17" s="2"/>
      <c r="G17" s="14">
        <f>G10+SUM(G12:G15)</f>
        <v>15590</v>
      </c>
      <c r="H17" s="14">
        <f>H10+SUM(H12:H15)</f>
        <v>15551</v>
      </c>
      <c r="I17" s="14">
        <f>I10+SUM(I12:I15)</f>
        <v>15830</v>
      </c>
      <c r="J17" s="14">
        <f>J10+SUM(J12:J15)</f>
        <v>15154</v>
      </c>
      <c r="K17" s="2"/>
      <c r="L17" s="2"/>
      <c r="M17" s="2"/>
      <c r="N17" s="2"/>
      <c r="O17" s="2"/>
      <c r="P17" s="2"/>
      <c r="Q17" s="2"/>
      <c r="R17" s="2"/>
      <c r="S17" s="2"/>
      <c r="T17" s="2"/>
      <c r="U17" s="2"/>
      <c r="V17" s="2"/>
      <c r="W17" s="2"/>
      <c r="X17" s="2"/>
      <c r="Y17" s="2"/>
      <c r="Z17" s="2"/>
      <c r="AA17" s="2"/>
    </row>
    <row r="18" spans="1:27" x14ac:dyDescent="0.25">
      <c r="A18" s="17" t="s">
        <v>72</v>
      </c>
      <c r="B18" s="2"/>
      <c r="C18" s="31">
        <v>5059</v>
      </c>
      <c r="D18" s="31">
        <v>5019</v>
      </c>
      <c r="E18" s="31">
        <v>5009</v>
      </c>
      <c r="F18" s="2"/>
      <c r="G18" s="31">
        <v>5032</v>
      </c>
      <c r="H18" s="31">
        <v>5039</v>
      </c>
      <c r="I18" s="31">
        <v>5006</v>
      </c>
      <c r="J18" s="31">
        <v>4982</v>
      </c>
      <c r="K18" s="2"/>
      <c r="L18" s="2"/>
      <c r="M18" s="2"/>
      <c r="N18" s="2"/>
      <c r="O18" s="2"/>
      <c r="P18" s="2"/>
      <c r="Q18" s="2"/>
      <c r="R18" s="2"/>
      <c r="S18" s="2"/>
      <c r="T18" s="2"/>
      <c r="U18" s="2"/>
      <c r="V18" s="2"/>
      <c r="W18" s="2"/>
      <c r="X18" s="2"/>
      <c r="Y18" s="2"/>
      <c r="Z18" s="2"/>
      <c r="AA18" s="2"/>
    </row>
    <row r="19" spans="1:27" x14ac:dyDescent="0.25">
      <c r="A19" s="2"/>
      <c r="B19" s="2"/>
      <c r="C19" s="45"/>
      <c r="D19" s="2"/>
      <c r="E19" s="2"/>
      <c r="F19" s="2"/>
      <c r="G19" s="2"/>
      <c r="H19" s="2"/>
      <c r="I19" s="2"/>
      <c r="J19" s="2"/>
      <c r="K19" s="2"/>
      <c r="L19" s="2"/>
      <c r="M19" s="2"/>
      <c r="N19" s="2"/>
      <c r="O19" s="2"/>
      <c r="P19" s="2"/>
      <c r="Q19" s="2"/>
      <c r="R19" s="2"/>
      <c r="S19" s="2"/>
      <c r="T19" s="2"/>
      <c r="U19" s="2"/>
      <c r="V19" s="2"/>
      <c r="W19" s="2"/>
      <c r="X19" s="2"/>
      <c r="Y19" s="2"/>
      <c r="Z19" s="2"/>
      <c r="AA19" s="2"/>
    </row>
    <row r="20" spans="1:27" ht="15.6" x14ac:dyDescent="0.25">
      <c r="A20" s="4" t="s">
        <v>73</v>
      </c>
      <c r="B20" s="2"/>
      <c r="C20" s="46">
        <f>C17/C18</f>
        <v>3.0168017394742046</v>
      </c>
      <c r="D20" s="46">
        <f>D17/D18</f>
        <v>3.1010161386730424</v>
      </c>
      <c r="E20" s="46">
        <f>E17/E18</f>
        <v>3.1992413655420244</v>
      </c>
      <c r="F20" s="2"/>
      <c r="G20" s="46">
        <f>G17/G18</f>
        <v>3.0981717011128778</v>
      </c>
      <c r="H20" s="46">
        <f>H17/H18</f>
        <v>3.0861282000396906</v>
      </c>
      <c r="I20" s="46">
        <f>I17/I18</f>
        <v>3.1622053535757093</v>
      </c>
      <c r="J20" s="46">
        <f>J17/J18</f>
        <v>3.0417503010839022</v>
      </c>
      <c r="K20" s="2"/>
      <c r="L20" s="2"/>
      <c r="M20" s="2"/>
      <c r="N20" s="2"/>
      <c r="O20" s="2"/>
      <c r="P20" s="2"/>
      <c r="Q20" s="2"/>
      <c r="R20" s="2"/>
      <c r="S20" s="2"/>
      <c r="T20" s="2"/>
      <c r="U20" s="2"/>
      <c r="V20" s="2"/>
      <c r="W20" s="2"/>
      <c r="X20" s="2"/>
      <c r="Y20" s="2"/>
      <c r="Z20" s="2"/>
      <c r="AA20" s="2"/>
    </row>
    <row r="21" spans="1:27"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row>
    <row r="22" spans="1:27" ht="42" customHeight="1" x14ac:dyDescent="0.25">
      <c r="A22" s="88" t="s">
        <v>74</v>
      </c>
      <c r="B22" s="89"/>
      <c r="C22" s="89"/>
      <c r="D22" s="110"/>
      <c r="E22" s="89"/>
      <c r="F22" s="89"/>
      <c r="G22" s="89"/>
      <c r="H22" s="89"/>
      <c r="I22" s="89"/>
      <c r="J22" s="89"/>
      <c r="K22" s="2"/>
      <c r="L22" s="2"/>
      <c r="M22" s="2"/>
      <c r="N22" s="2"/>
      <c r="O22" s="2"/>
      <c r="P22" s="2"/>
      <c r="Q22" s="2"/>
      <c r="R22" s="2"/>
      <c r="S22" s="2"/>
      <c r="T22" s="2"/>
      <c r="U22" s="2"/>
      <c r="V22" s="2"/>
      <c r="W22" s="2"/>
      <c r="X22" s="2"/>
      <c r="Y22" s="2"/>
      <c r="Z22" s="2"/>
      <c r="AA22" s="2"/>
    </row>
    <row r="23" spans="1:27"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row>
    <row r="24" spans="1:27"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row>
    <row r="25" spans="1:27"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row>
    <row r="26" spans="1:27"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spans="1:27"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spans="1:27"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spans="1:27"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sheetData>
  <mergeCells count="1">
    <mergeCell ref="A22:J22"/>
  </mergeCells>
  <pageMargins left="0.70866141732283472" right="0.70866141732283472" top="0.74803149606299213" bottom="0.74803149606299213" header="0.31496062992125984" footer="0.31496062992125984"/>
  <pageSetup scale="69" orientation="landscape" r:id="rId1"/>
  <headerFooter>
    <oddFooter>&amp;C&amp;"Arial,Regular"&amp;P&amp;R&amp;"Arial,Regular"Rogers Communications Inc.
Supplemental Financial Information -  Third Quarter 2016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
  <sheetViews>
    <sheetView zoomScaleNormal="100" zoomScaleSheetLayoutView="70" workbookViewId="0"/>
  </sheetViews>
  <sheetFormatPr defaultColWidth="21.44140625" defaultRowHeight="13.2" x14ac:dyDescent="0.25"/>
  <cols>
    <col min="1" max="1" width="50.109375" customWidth="1"/>
    <col min="2" max="2" width="1.77734375" customWidth="1"/>
    <col min="3" max="5" width="15.77734375" customWidth="1"/>
    <col min="6" max="6" width="1.77734375" customWidth="1"/>
    <col min="7" max="10" width="15.77734375" customWidth="1"/>
  </cols>
  <sheetData>
    <row r="1" spans="1:27" x14ac:dyDescent="0.25">
      <c r="A1" s="1" t="s">
        <v>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1" t="s">
        <v>75</v>
      </c>
      <c r="B2" s="2"/>
      <c r="C2" s="2"/>
      <c r="D2" s="2"/>
      <c r="E2" s="2"/>
      <c r="F2" s="2"/>
      <c r="G2" s="2"/>
      <c r="H2" s="2"/>
      <c r="I2" s="2"/>
      <c r="J2" s="2"/>
      <c r="K2" s="2"/>
      <c r="L2" s="2"/>
      <c r="M2" s="2"/>
      <c r="N2" s="2"/>
      <c r="O2" s="2"/>
      <c r="P2" s="2"/>
      <c r="Q2" s="2"/>
      <c r="R2" s="2"/>
      <c r="S2" s="2"/>
      <c r="T2" s="2"/>
      <c r="U2" s="2"/>
      <c r="V2" s="2"/>
      <c r="W2" s="2"/>
      <c r="X2" s="2"/>
      <c r="Y2" s="2"/>
      <c r="Z2" s="2"/>
      <c r="AA2" s="2"/>
    </row>
    <row r="3" spans="1:27" x14ac:dyDescent="0.25">
      <c r="A3" s="1" t="s">
        <v>2</v>
      </c>
      <c r="B3" s="2"/>
      <c r="C3" s="2"/>
      <c r="D3" s="2"/>
      <c r="E3" s="2"/>
      <c r="F3" s="2"/>
      <c r="G3" s="2"/>
      <c r="H3" s="2"/>
      <c r="I3" s="2"/>
      <c r="J3" s="2"/>
      <c r="K3" s="2"/>
      <c r="L3" s="2"/>
      <c r="M3" s="2"/>
      <c r="N3" s="2"/>
      <c r="O3" s="2"/>
      <c r="P3" s="2"/>
      <c r="Q3" s="2"/>
      <c r="R3" s="2"/>
      <c r="S3" s="2"/>
      <c r="T3" s="2"/>
      <c r="U3" s="2"/>
      <c r="V3" s="2"/>
      <c r="W3" s="2"/>
      <c r="X3" s="2"/>
      <c r="Y3" s="2"/>
      <c r="Z3" s="2"/>
      <c r="AA3" s="2"/>
    </row>
    <row r="4" spans="1:27" x14ac:dyDescent="0.25">
      <c r="A4" s="2"/>
      <c r="B4" s="2"/>
      <c r="C4" s="3">
        <v>2016</v>
      </c>
      <c r="D4" s="2"/>
      <c r="E4" s="2"/>
      <c r="F4" s="2"/>
      <c r="G4" s="3">
        <v>2015</v>
      </c>
      <c r="H4" s="2"/>
      <c r="I4" s="2"/>
      <c r="J4" s="2"/>
      <c r="K4" s="2"/>
      <c r="L4" s="2"/>
      <c r="M4" s="2"/>
      <c r="N4" s="2"/>
      <c r="O4" s="2"/>
      <c r="P4" s="2"/>
      <c r="Q4" s="2"/>
      <c r="R4" s="2"/>
      <c r="S4" s="2"/>
      <c r="T4" s="2"/>
      <c r="U4" s="2"/>
      <c r="V4" s="2"/>
      <c r="W4" s="2"/>
      <c r="X4" s="2"/>
      <c r="Y4" s="2"/>
      <c r="Z4" s="2"/>
      <c r="AA4" s="2"/>
    </row>
    <row r="5" spans="1:27" x14ac:dyDescent="0.25">
      <c r="A5" s="4" t="s">
        <v>57</v>
      </c>
      <c r="B5" s="2"/>
      <c r="C5" s="5" t="s">
        <v>5</v>
      </c>
      <c r="D5" s="5" t="s">
        <v>6</v>
      </c>
      <c r="E5" s="5" t="s">
        <v>7</v>
      </c>
      <c r="F5" s="2"/>
      <c r="G5" s="5" t="s">
        <v>8</v>
      </c>
      <c r="H5" s="5" t="s">
        <v>9</v>
      </c>
      <c r="I5" s="5" t="s">
        <v>10</v>
      </c>
      <c r="J5" s="5" t="s">
        <v>11</v>
      </c>
      <c r="K5" s="2"/>
      <c r="L5" s="2"/>
      <c r="M5" s="2"/>
      <c r="N5" s="2"/>
      <c r="O5" s="2"/>
      <c r="P5" s="2"/>
      <c r="Q5" s="2"/>
      <c r="R5" s="2"/>
      <c r="S5" s="2"/>
      <c r="T5" s="2"/>
      <c r="U5" s="2"/>
      <c r="V5" s="2"/>
      <c r="W5" s="2"/>
      <c r="X5" s="2"/>
      <c r="Y5" s="2"/>
      <c r="Z5" s="2"/>
      <c r="AA5" s="2"/>
    </row>
    <row r="6" spans="1:27" x14ac:dyDescent="0.25">
      <c r="A6" s="2"/>
      <c r="B6" s="2"/>
      <c r="C6" s="2"/>
      <c r="D6" s="2"/>
      <c r="E6" s="2"/>
      <c r="F6" s="2"/>
      <c r="G6" s="2"/>
      <c r="H6" s="2"/>
      <c r="I6" s="2"/>
      <c r="J6" s="2"/>
      <c r="K6" s="2"/>
      <c r="L6" s="2"/>
      <c r="M6" s="2"/>
      <c r="N6" s="2"/>
      <c r="O6" s="2"/>
      <c r="P6" s="2"/>
      <c r="Q6" s="2"/>
      <c r="R6" s="2"/>
      <c r="S6" s="2"/>
      <c r="T6" s="2"/>
      <c r="U6" s="2"/>
      <c r="V6" s="2"/>
      <c r="W6" s="2"/>
      <c r="X6" s="2"/>
      <c r="Y6" s="2"/>
      <c r="Z6" s="2"/>
      <c r="AA6" s="2"/>
    </row>
    <row r="7" spans="1:27" x14ac:dyDescent="0.25">
      <c r="A7" s="7" t="s">
        <v>76</v>
      </c>
      <c r="B7" s="2"/>
      <c r="C7" s="2"/>
      <c r="D7" s="2"/>
      <c r="E7" s="2"/>
      <c r="F7" s="2"/>
      <c r="G7" s="2"/>
      <c r="H7" s="2"/>
      <c r="I7" s="2"/>
      <c r="J7" s="2"/>
      <c r="K7" s="2"/>
      <c r="L7" s="2"/>
      <c r="M7" s="2"/>
      <c r="N7" s="2"/>
      <c r="O7" s="2"/>
      <c r="P7" s="2"/>
      <c r="Q7" s="2"/>
      <c r="R7" s="2"/>
      <c r="S7" s="2"/>
      <c r="T7" s="2"/>
      <c r="U7" s="2"/>
      <c r="V7" s="2"/>
      <c r="W7" s="2"/>
      <c r="X7" s="2"/>
      <c r="Y7" s="2"/>
      <c r="Z7" s="2"/>
      <c r="AA7" s="2"/>
    </row>
    <row r="8" spans="1:27" x14ac:dyDescent="0.25">
      <c r="A8" s="2"/>
      <c r="B8" s="2"/>
      <c r="C8" s="2"/>
      <c r="D8" s="2"/>
      <c r="E8" s="2"/>
      <c r="F8" s="2"/>
      <c r="G8" s="2"/>
      <c r="H8" s="2"/>
      <c r="I8" s="2"/>
      <c r="J8" s="2"/>
      <c r="K8" s="2"/>
      <c r="L8" s="2"/>
      <c r="M8" s="2"/>
      <c r="N8" s="2"/>
      <c r="O8" s="2"/>
      <c r="P8" s="2"/>
      <c r="Q8" s="2"/>
      <c r="R8" s="2"/>
      <c r="S8" s="2"/>
      <c r="T8" s="2"/>
      <c r="U8" s="2"/>
      <c r="V8" s="2"/>
      <c r="W8" s="2"/>
      <c r="X8" s="2"/>
      <c r="Y8" s="2"/>
      <c r="Z8" s="2"/>
      <c r="AA8" s="2"/>
    </row>
    <row r="9" spans="1:27" x14ac:dyDescent="0.25">
      <c r="A9" s="7" t="s">
        <v>77</v>
      </c>
      <c r="B9" s="2"/>
      <c r="C9" s="2"/>
      <c r="D9" s="2"/>
      <c r="E9" s="2"/>
      <c r="F9" s="2"/>
      <c r="G9" s="2"/>
      <c r="H9" s="2"/>
      <c r="I9" s="2"/>
      <c r="J9" s="2"/>
      <c r="K9" s="2"/>
      <c r="L9" s="2"/>
      <c r="M9" s="2"/>
      <c r="N9" s="2"/>
      <c r="O9" s="2"/>
      <c r="P9" s="2"/>
      <c r="Q9" s="2"/>
      <c r="R9" s="2"/>
      <c r="S9" s="2"/>
      <c r="T9" s="2"/>
      <c r="U9" s="2"/>
      <c r="V9" s="2"/>
      <c r="W9" s="2"/>
      <c r="X9" s="2"/>
      <c r="Y9" s="2"/>
      <c r="Z9" s="2"/>
      <c r="AA9" s="2"/>
    </row>
    <row r="10" spans="1:27" x14ac:dyDescent="0.25">
      <c r="A10" s="8" t="s">
        <v>78</v>
      </c>
      <c r="B10" s="2"/>
      <c r="C10" s="9">
        <v>0</v>
      </c>
      <c r="D10" s="9">
        <v>0</v>
      </c>
      <c r="E10" s="9">
        <v>0</v>
      </c>
      <c r="F10" s="23"/>
      <c r="G10" s="9">
        <v>11</v>
      </c>
      <c r="H10" s="9">
        <v>0</v>
      </c>
      <c r="I10" s="9">
        <v>7</v>
      </c>
      <c r="J10" s="9">
        <v>0</v>
      </c>
      <c r="K10" s="2"/>
      <c r="L10" s="2"/>
      <c r="M10" s="2"/>
      <c r="N10" s="2"/>
      <c r="O10" s="2"/>
      <c r="P10" s="2"/>
      <c r="Q10" s="2"/>
      <c r="R10" s="2"/>
      <c r="S10" s="2"/>
      <c r="T10" s="2"/>
      <c r="U10" s="2"/>
      <c r="V10" s="2"/>
      <c r="W10" s="2"/>
      <c r="X10" s="2"/>
      <c r="Y10" s="2"/>
      <c r="Z10" s="2"/>
      <c r="AA10" s="2"/>
    </row>
    <row r="11" spans="1:27" x14ac:dyDescent="0.25">
      <c r="A11" s="8" t="s">
        <v>79</v>
      </c>
      <c r="B11" s="2"/>
      <c r="C11" s="9">
        <v>1889</v>
      </c>
      <c r="D11" s="9">
        <v>1811</v>
      </c>
      <c r="E11" s="9">
        <v>1792</v>
      </c>
      <c r="F11" s="23"/>
      <c r="G11" s="9">
        <v>1792</v>
      </c>
      <c r="H11" s="9">
        <v>1648</v>
      </c>
      <c r="I11" s="9">
        <v>1562</v>
      </c>
      <c r="J11" s="9">
        <v>1440</v>
      </c>
      <c r="K11" s="2"/>
      <c r="L11" s="2"/>
      <c r="M11" s="2"/>
      <c r="N11" s="2"/>
      <c r="O11" s="2"/>
      <c r="P11" s="2"/>
      <c r="Q11" s="2"/>
      <c r="R11" s="2"/>
      <c r="S11" s="2"/>
      <c r="T11" s="2"/>
      <c r="U11" s="2"/>
      <c r="V11" s="2"/>
      <c r="W11" s="2"/>
      <c r="X11" s="2"/>
      <c r="Y11" s="2"/>
      <c r="Z11" s="2"/>
      <c r="AA11" s="2"/>
    </row>
    <row r="12" spans="1:27" x14ac:dyDescent="0.25">
      <c r="A12" s="8" t="s">
        <v>80</v>
      </c>
      <c r="B12" s="2"/>
      <c r="C12" s="9">
        <v>270</v>
      </c>
      <c r="D12" s="9">
        <v>239</v>
      </c>
      <c r="E12" s="9">
        <v>320</v>
      </c>
      <c r="F12" s="23"/>
      <c r="G12" s="9">
        <v>318</v>
      </c>
      <c r="H12" s="9">
        <v>269</v>
      </c>
      <c r="I12" s="9">
        <v>283</v>
      </c>
      <c r="J12" s="9">
        <v>380</v>
      </c>
      <c r="K12" s="2"/>
      <c r="L12" s="2"/>
      <c r="M12" s="2"/>
      <c r="N12" s="2"/>
      <c r="O12" s="2"/>
      <c r="P12" s="2"/>
      <c r="Q12" s="2"/>
      <c r="R12" s="2"/>
      <c r="S12" s="2"/>
      <c r="T12" s="2"/>
      <c r="U12" s="2"/>
      <c r="V12" s="2"/>
      <c r="W12" s="2"/>
      <c r="X12" s="2"/>
      <c r="Y12" s="2"/>
      <c r="Z12" s="2"/>
      <c r="AA12" s="2"/>
    </row>
    <row r="13" spans="1:27" x14ac:dyDescent="0.25">
      <c r="A13" s="8" t="s">
        <v>81</v>
      </c>
      <c r="B13" s="2"/>
      <c r="C13" s="9">
        <v>338</v>
      </c>
      <c r="D13" s="9">
        <v>373</v>
      </c>
      <c r="E13" s="9">
        <v>429</v>
      </c>
      <c r="F13" s="23"/>
      <c r="G13" s="9">
        <v>303</v>
      </c>
      <c r="H13" s="9">
        <v>240</v>
      </c>
      <c r="I13" s="9">
        <v>265</v>
      </c>
      <c r="J13" s="9">
        <v>328</v>
      </c>
      <c r="K13" s="2"/>
      <c r="L13" s="2"/>
      <c r="M13" s="2"/>
      <c r="N13" s="2"/>
      <c r="O13" s="2"/>
      <c r="P13" s="2"/>
      <c r="Q13" s="2"/>
      <c r="R13" s="2"/>
      <c r="S13" s="2"/>
      <c r="T13" s="2"/>
      <c r="U13" s="2"/>
      <c r="V13" s="2"/>
      <c r="W13" s="2"/>
      <c r="X13" s="2"/>
      <c r="Y13" s="2"/>
      <c r="Z13" s="2"/>
      <c r="AA13" s="2"/>
    </row>
    <row r="14" spans="1:27" x14ac:dyDescent="0.25">
      <c r="A14" s="28" t="s">
        <v>82</v>
      </c>
      <c r="B14" s="2"/>
      <c r="C14" s="12">
        <v>113</v>
      </c>
      <c r="D14" s="12">
        <v>92</v>
      </c>
      <c r="E14" s="12">
        <v>116</v>
      </c>
      <c r="F14" s="23"/>
      <c r="G14" s="12">
        <v>198</v>
      </c>
      <c r="H14" s="12">
        <v>178</v>
      </c>
      <c r="I14" s="12">
        <v>118</v>
      </c>
      <c r="J14" s="12">
        <v>149</v>
      </c>
      <c r="K14" s="2"/>
      <c r="L14" s="2"/>
      <c r="M14" s="2"/>
      <c r="N14" s="2"/>
      <c r="O14" s="2"/>
      <c r="P14" s="2"/>
      <c r="Q14" s="2"/>
      <c r="R14" s="2"/>
      <c r="S14" s="2"/>
      <c r="T14" s="2"/>
      <c r="U14" s="2"/>
      <c r="V14" s="2"/>
      <c r="W14" s="2"/>
      <c r="X14" s="2"/>
      <c r="Y14" s="2"/>
      <c r="Z14" s="2"/>
      <c r="AA14" s="2"/>
    </row>
    <row r="15" spans="1:27" x14ac:dyDescent="0.25">
      <c r="A15" s="7" t="s">
        <v>83</v>
      </c>
      <c r="B15" s="2"/>
      <c r="C15" s="9">
        <f>SUM(C10:C14)</f>
        <v>2610</v>
      </c>
      <c r="D15" s="9">
        <f>SUM(D10:D14)</f>
        <v>2515</v>
      </c>
      <c r="E15" s="9">
        <f>SUM(E10:E14)</f>
        <v>2657</v>
      </c>
      <c r="F15" s="23"/>
      <c r="G15" s="9">
        <f>SUM(G10:G14)</f>
        <v>2622</v>
      </c>
      <c r="H15" s="16">
        <f>SUM(H10:H14)</f>
        <v>2335</v>
      </c>
      <c r="I15" s="9">
        <f>SUM(I10:I14)</f>
        <v>2235</v>
      </c>
      <c r="J15" s="9">
        <f>SUM(J10:J14)</f>
        <v>2297</v>
      </c>
      <c r="K15" s="2"/>
      <c r="L15" s="2"/>
      <c r="M15" s="2"/>
      <c r="N15" s="2"/>
      <c r="O15" s="2"/>
      <c r="P15" s="2"/>
      <c r="Q15" s="2"/>
      <c r="R15" s="2"/>
      <c r="S15" s="2"/>
      <c r="T15" s="2"/>
      <c r="U15" s="2"/>
      <c r="V15" s="2"/>
      <c r="W15" s="2"/>
      <c r="X15" s="2"/>
      <c r="Y15" s="2"/>
      <c r="Z15" s="2"/>
      <c r="AA15" s="2"/>
    </row>
    <row r="16" spans="1:27" x14ac:dyDescent="0.25">
      <c r="A16" s="2"/>
      <c r="B16" s="2"/>
      <c r="C16" s="23"/>
      <c r="D16" s="23"/>
      <c r="E16" s="23"/>
      <c r="F16" s="23"/>
      <c r="G16" s="23"/>
      <c r="H16" s="23"/>
      <c r="I16" s="23"/>
      <c r="J16" s="23"/>
      <c r="K16" s="2"/>
      <c r="L16" s="2"/>
      <c r="M16" s="2"/>
      <c r="N16" s="2"/>
      <c r="O16" s="2"/>
      <c r="P16" s="2"/>
      <c r="Q16" s="2"/>
      <c r="R16" s="2"/>
      <c r="S16" s="2"/>
      <c r="T16" s="2"/>
      <c r="U16" s="2"/>
      <c r="V16" s="2"/>
      <c r="W16" s="2"/>
      <c r="X16" s="2"/>
      <c r="Y16" s="2"/>
      <c r="Z16" s="2"/>
      <c r="AA16" s="2"/>
    </row>
    <row r="17" spans="1:27" x14ac:dyDescent="0.25">
      <c r="A17" s="8" t="s">
        <v>84</v>
      </c>
      <c r="B17" s="2"/>
      <c r="C17" s="9">
        <v>11096</v>
      </c>
      <c r="D17" s="9">
        <v>11097</v>
      </c>
      <c r="E17" s="9">
        <v>10999</v>
      </c>
      <c r="F17" s="23"/>
      <c r="G17" s="9">
        <v>10997</v>
      </c>
      <c r="H17" s="9">
        <v>10758</v>
      </c>
      <c r="I17" s="9">
        <v>10709</v>
      </c>
      <c r="J17" s="9">
        <v>10610</v>
      </c>
      <c r="K17" s="2"/>
      <c r="L17" s="2"/>
      <c r="M17" s="2"/>
      <c r="N17" s="2"/>
      <c r="O17" s="2"/>
      <c r="P17" s="2"/>
      <c r="Q17" s="2"/>
      <c r="R17" s="2"/>
      <c r="S17" s="2"/>
      <c r="T17" s="2"/>
      <c r="U17" s="2"/>
      <c r="V17" s="2"/>
      <c r="W17" s="2"/>
      <c r="X17" s="2"/>
      <c r="Y17" s="2"/>
      <c r="Z17" s="2"/>
      <c r="AA17" s="2"/>
    </row>
    <row r="18" spans="1:27" x14ac:dyDescent="0.25">
      <c r="A18" s="8" t="s">
        <v>85</v>
      </c>
      <c r="B18" s="2"/>
      <c r="C18" s="9">
        <v>7151</v>
      </c>
      <c r="D18" s="9">
        <v>7173</v>
      </c>
      <c r="E18" s="9">
        <v>7206</v>
      </c>
      <c r="F18" s="23"/>
      <c r="G18" s="9">
        <v>7243</v>
      </c>
      <c r="H18" s="9">
        <v>7274</v>
      </c>
      <c r="I18" s="9">
        <v>6843</v>
      </c>
      <c r="J18" s="9">
        <v>6537</v>
      </c>
      <c r="K18" s="2"/>
      <c r="L18" s="2"/>
      <c r="M18" s="2"/>
      <c r="N18" s="2"/>
      <c r="O18" s="2"/>
      <c r="P18" s="2"/>
      <c r="Q18" s="2"/>
      <c r="R18" s="2"/>
      <c r="S18" s="2"/>
      <c r="T18" s="2"/>
      <c r="U18" s="2"/>
      <c r="V18" s="2"/>
      <c r="W18" s="2"/>
      <c r="X18" s="2"/>
      <c r="Y18" s="2"/>
      <c r="Z18" s="2"/>
      <c r="AA18" s="2"/>
    </row>
    <row r="19" spans="1:27" x14ac:dyDescent="0.25">
      <c r="A19" s="8" t="s">
        <v>86</v>
      </c>
      <c r="B19" s="2"/>
      <c r="C19" s="9">
        <v>2185</v>
      </c>
      <c r="D19" s="9">
        <v>2346</v>
      </c>
      <c r="E19" s="9">
        <v>2381</v>
      </c>
      <c r="F19" s="23"/>
      <c r="G19" s="9">
        <v>2271</v>
      </c>
      <c r="H19" s="9">
        <v>2274</v>
      </c>
      <c r="I19" s="9">
        <v>2395</v>
      </c>
      <c r="J19" s="9">
        <v>1866</v>
      </c>
      <c r="K19" s="2"/>
      <c r="L19" s="2"/>
      <c r="M19" s="2"/>
      <c r="N19" s="2"/>
      <c r="O19" s="2"/>
      <c r="P19" s="2"/>
      <c r="Q19" s="2"/>
      <c r="R19" s="2"/>
      <c r="S19" s="2"/>
      <c r="T19" s="2"/>
      <c r="U19" s="2"/>
      <c r="V19" s="2"/>
      <c r="W19" s="2"/>
      <c r="X19" s="2"/>
      <c r="Y19" s="2"/>
      <c r="Z19" s="2"/>
      <c r="AA19" s="2"/>
    </row>
    <row r="20" spans="1:27" x14ac:dyDescent="0.25">
      <c r="A20" s="8" t="s">
        <v>87</v>
      </c>
      <c r="B20" s="2"/>
      <c r="C20" s="9">
        <v>1767</v>
      </c>
      <c r="D20" s="9">
        <v>1681</v>
      </c>
      <c r="E20" s="9">
        <v>1536</v>
      </c>
      <c r="F20" s="23"/>
      <c r="G20" s="9">
        <v>1992</v>
      </c>
      <c r="H20" s="9">
        <v>1742</v>
      </c>
      <c r="I20" s="9">
        <v>1106</v>
      </c>
      <c r="J20" s="9">
        <v>1430</v>
      </c>
      <c r="K20" s="2"/>
      <c r="L20" s="2"/>
      <c r="M20" s="2"/>
      <c r="N20" s="2"/>
      <c r="O20" s="2"/>
      <c r="P20" s="2"/>
      <c r="Q20" s="2"/>
      <c r="R20" s="2"/>
      <c r="S20" s="2"/>
      <c r="T20" s="2"/>
      <c r="U20" s="2"/>
      <c r="V20" s="2"/>
      <c r="W20" s="2"/>
      <c r="X20" s="2"/>
      <c r="Y20" s="2"/>
      <c r="Z20" s="2"/>
      <c r="AA20" s="2"/>
    </row>
    <row r="21" spans="1:27" x14ac:dyDescent="0.25">
      <c r="A21" s="8" t="s">
        <v>88</v>
      </c>
      <c r="B21" s="2"/>
      <c r="C21" s="9">
        <v>112</v>
      </c>
      <c r="D21" s="9">
        <v>136</v>
      </c>
      <c r="E21" s="9">
        <v>124</v>
      </c>
      <c r="F21" s="23"/>
      <c r="G21" s="9">
        <v>150</v>
      </c>
      <c r="H21" s="9">
        <v>211</v>
      </c>
      <c r="I21" s="9">
        <v>207</v>
      </c>
      <c r="J21" s="9">
        <v>357</v>
      </c>
      <c r="K21" s="2"/>
      <c r="L21" s="2"/>
      <c r="M21" s="2"/>
      <c r="N21" s="2"/>
      <c r="O21" s="2"/>
      <c r="P21" s="2"/>
      <c r="Q21" s="2"/>
      <c r="R21" s="2"/>
      <c r="S21" s="2"/>
      <c r="T21" s="2"/>
      <c r="U21" s="2"/>
      <c r="V21" s="2"/>
      <c r="W21" s="2"/>
      <c r="X21" s="2"/>
      <c r="Y21" s="2"/>
      <c r="Z21" s="2"/>
      <c r="AA21" s="2"/>
    </row>
    <row r="22" spans="1:27" x14ac:dyDescent="0.25">
      <c r="A22" s="8" t="s">
        <v>89</v>
      </c>
      <c r="B22" s="2"/>
      <c r="C22" s="9">
        <v>10</v>
      </c>
      <c r="D22" s="9">
        <v>8</v>
      </c>
      <c r="E22" s="9">
        <v>9</v>
      </c>
      <c r="F22" s="23"/>
      <c r="G22" s="9">
        <v>9</v>
      </c>
      <c r="H22" s="9">
        <v>9</v>
      </c>
      <c r="I22" s="9">
        <v>9</v>
      </c>
      <c r="J22" s="9">
        <v>9</v>
      </c>
      <c r="K22" s="2"/>
      <c r="L22" s="2"/>
      <c r="M22" s="2"/>
      <c r="N22" s="2"/>
      <c r="O22" s="2"/>
      <c r="P22" s="2"/>
      <c r="Q22" s="2"/>
      <c r="R22" s="2"/>
      <c r="S22" s="2"/>
      <c r="T22" s="2"/>
      <c r="U22" s="2"/>
      <c r="V22" s="2"/>
      <c r="W22" s="2"/>
      <c r="X22" s="2"/>
      <c r="Y22" s="2"/>
      <c r="Z22" s="2"/>
      <c r="AA22" s="2"/>
    </row>
    <row r="23" spans="1:27" x14ac:dyDescent="0.25">
      <c r="A23" s="28" t="s">
        <v>90</v>
      </c>
      <c r="B23" s="2"/>
      <c r="C23" s="9">
        <v>3891</v>
      </c>
      <c r="D23" s="9">
        <v>3891</v>
      </c>
      <c r="E23" s="9">
        <v>3891</v>
      </c>
      <c r="F23" s="23"/>
      <c r="G23" s="9">
        <v>3891</v>
      </c>
      <c r="H23" s="9">
        <v>3887</v>
      </c>
      <c r="I23" s="9">
        <v>3882</v>
      </c>
      <c r="J23" s="9">
        <v>3883</v>
      </c>
      <c r="K23" s="2"/>
      <c r="L23" s="2"/>
      <c r="M23" s="2"/>
      <c r="N23" s="2"/>
      <c r="O23" s="2"/>
      <c r="P23" s="2"/>
      <c r="Q23" s="2"/>
      <c r="R23" s="2"/>
      <c r="S23" s="2"/>
      <c r="T23" s="2"/>
      <c r="U23" s="2"/>
      <c r="V23" s="2"/>
      <c r="W23" s="2"/>
      <c r="X23" s="2"/>
      <c r="Y23" s="2"/>
      <c r="Z23" s="2"/>
      <c r="AA23" s="2"/>
    </row>
    <row r="24" spans="1:27" x14ac:dyDescent="0.25">
      <c r="A24" s="4" t="s">
        <v>91</v>
      </c>
      <c r="B24" s="2"/>
      <c r="C24" s="20">
        <f>SUM(C15:C23)</f>
        <v>28822</v>
      </c>
      <c r="D24" s="20">
        <f>SUM(D15:D23)</f>
        <v>28847</v>
      </c>
      <c r="E24" s="20">
        <f>SUM(E15:E23)</f>
        <v>28803</v>
      </c>
      <c r="F24" s="23"/>
      <c r="G24" s="20">
        <f>SUM(G15:G23)</f>
        <v>29175</v>
      </c>
      <c r="H24" s="20">
        <f>SUM(H15:H23)</f>
        <v>28490</v>
      </c>
      <c r="I24" s="20">
        <f>SUM(I15:I23)</f>
        <v>27386</v>
      </c>
      <c r="J24" s="20">
        <f>SUM(J15:J23)</f>
        <v>26989</v>
      </c>
      <c r="K24" s="2"/>
      <c r="L24" s="2"/>
      <c r="M24" s="2"/>
      <c r="N24" s="2"/>
      <c r="O24" s="2"/>
      <c r="P24" s="2"/>
      <c r="Q24" s="2"/>
      <c r="R24" s="2"/>
      <c r="S24" s="2"/>
      <c r="T24" s="2"/>
      <c r="U24" s="2"/>
      <c r="V24" s="2"/>
      <c r="W24" s="2"/>
      <c r="X24" s="2"/>
      <c r="Y24" s="2"/>
      <c r="Z24" s="2"/>
      <c r="AA24" s="2"/>
    </row>
    <row r="25" spans="1:27" x14ac:dyDescent="0.25">
      <c r="A25" s="2"/>
      <c r="B25" s="2"/>
      <c r="C25" s="23"/>
      <c r="D25" s="23"/>
      <c r="E25" s="23"/>
      <c r="F25" s="23"/>
      <c r="G25" s="23"/>
      <c r="H25" s="23"/>
      <c r="I25" s="23"/>
      <c r="J25" s="23"/>
      <c r="K25" s="2"/>
      <c r="L25" s="2"/>
      <c r="M25" s="2"/>
      <c r="N25" s="2"/>
      <c r="O25" s="2"/>
      <c r="P25" s="2"/>
      <c r="Q25" s="2"/>
      <c r="R25" s="2"/>
      <c r="S25" s="2"/>
      <c r="T25" s="2"/>
      <c r="U25" s="2"/>
      <c r="V25" s="2"/>
      <c r="W25" s="2"/>
      <c r="X25" s="2"/>
      <c r="Y25" s="2"/>
      <c r="Z25" s="2"/>
      <c r="AA25" s="2"/>
    </row>
    <row r="26" spans="1:27" x14ac:dyDescent="0.25">
      <c r="A26" s="7" t="s">
        <v>92</v>
      </c>
      <c r="B26" s="2"/>
      <c r="C26" s="23"/>
      <c r="D26" s="23"/>
      <c r="E26" s="23"/>
      <c r="F26" s="23"/>
      <c r="G26" s="23"/>
      <c r="H26" s="23"/>
      <c r="I26" s="23"/>
      <c r="J26" s="23"/>
      <c r="K26" s="2"/>
      <c r="L26" s="2"/>
      <c r="M26" s="2"/>
      <c r="N26" s="2"/>
      <c r="O26" s="2"/>
      <c r="P26" s="2"/>
      <c r="Q26" s="2"/>
      <c r="R26" s="2"/>
      <c r="S26" s="2"/>
      <c r="T26" s="2"/>
      <c r="U26" s="2"/>
      <c r="V26" s="2"/>
      <c r="W26" s="2"/>
      <c r="X26" s="2"/>
      <c r="Y26" s="2"/>
      <c r="Z26" s="2"/>
      <c r="AA26" s="2"/>
    </row>
    <row r="27" spans="1:27" x14ac:dyDescent="0.25">
      <c r="A27" s="2"/>
      <c r="B27" s="2"/>
      <c r="C27" s="23"/>
      <c r="D27" s="23"/>
      <c r="E27" s="23"/>
      <c r="F27" s="23"/>
      <c r="G27" s="23"/>
      <c r="H27" s="23"/>
      <c r="I27" s="23"/>
      <c r="J27" s="23"/>
      <c r="K27" s="2"/>
      <c r="L27" s="2"/>
      <c r="M27" s="2"/>
      <c r="N27" s="2"/>
      <c r="O27" s="2"/>
      <c r="P27" s="2"/>
      <c r="Q27" s="2"/>
      <c r="R27" s="2"/>
      <c r="S27" s="2"/>
      <c r="T27" s="2"/>
      <c r="U27" s="2"/>
      <c r="V27" s="2"/>
      <c r="W27" s="2"/>
      <c r="X27" s="2"/>
      <c r="Y27" s="2"/>
      <c r="Z27" s="2"/>
      <c r="AA27" s="2"/>
    </row>
    <row r="28" spans="1:27" x14ac:dyDescent="0.25">
      <c r="A28" s="7" t="s">
        <v>93</v>
      </c>
      <c r="B28" s="2"/>
      <c r="C28" s="23"/>
      <c r="D28" s="23"/>
      <c r="E28" s="23"/>
      <c r="F28" s="23"/>
      <c r="G28" s="23"/>
      <c r="H28" s="23"/>
      <c r="I28" s="23"/>
      <c r="J28" s="23"/>
      <c r="K28" s="2"/>
      <c r="L28" s="2"/>
      <c r="M28" s="2"/>
      <c r="N28" s="2"/>
      <c r="O28" s="2"/>
      <c r="P28" s="2"/>
      <c r="Q28" s="2"/>
      <c r="R28" s="2"/>
      <c r="S28" s="2"/>
      <c r="T28" s="2"/>
      <c r="U28" s="2"/>
      <c r="V28" s="2"/>
      <c r="W28" s="2"/>
      <c r="X28" s="2"/>
      <c r="Y28" s="2"/>
      <c r="Z28" s="2"/>
      <c r="AA28" s="2"/>
    </row>
    <row r="29" spans="1:27" x14ac:dyDescent="0.25">
      <c r="A29" s="8" t="s">
        <v>94</v>
      </c>
      <c r="B29" s="2"/>
      <c r="C29" s="9">
        <v>11</v>
      </c>
      <c r="D29" s="9">
        <v>143</v>
      </c>
      <c r="E29" s="9">
        <v>72</v>
      </c>
      <c r="F29" s="23"/>
      <c r="G29" s="9">
        <v>0</v>
      </c>
      <c r="H29" s="9">
        <v>11</v>
      </c>
      <c r="I29" s="9">
        <v>0</v>
      </c>
      <c r="J29" s="9">
        <v>27</v>
      </c>
      <c r="K29" s="2"/>
      <c r="L29" s="2"/>
      <c r="M29" s="2"/>
      <c r="N29" s="2"/>
      <c r="O29" s="2"/>
      <c r="P29" s="2"/>
      <c r="Q29" s="2"/>
      <c r="R29" s="2"/>
      <c r="S29" s="2"/>
      <c r="T29" s="2"/>
      <c r="U29" s="2"/>
      <c r="V29" s="2"/>
      <c r="W29" s="2"/>
      <c r="X29" s="2"/>
      <c r="Y29" s="2"/>
      <c r="Z29" s="2"/>
      <c r="AA29" s="2"/>
    </row>
    <row r="30" spans="1:27" x14ac:dyDescent="0.25">
      <c r="A30" s="8" t="s">
        <v>70</v>
      </c>
      <c r="B30" s="2"/>
      <c r="C30" s="9">
        <v>1050</v>
      </c>
      <c r="D30" s="9">
        <v>1050</v>
      </c>
      <c r="E30" s="9">
        <v>1005</v>
      </c>
      <c r="F30" s="23"/>
      <c r="G30" s="9">
        <v>800</v>
      </c>
      <c r="H30" s="9">
        <v>859</v>
      </c>
      <c r="I30" s="9">
        <v>1017</v>
      </c>
      <c r="J30" s="9">
        <v>1035</v>
      </c>
      <c r="K30" s="2"/>
      <c r="L30" s="2"/>
      <c r="M30" s="2"/>
      <c r="N30" s="2"/>
      <c r="O30" s="2"/>
      <c r="P30" s="2"/>
      <c r="Q30" s="2"/>
      <c r="R30" s="2"/>
      <c r="S30" s="2"/>
      <c r="T30" s="2"/>
      <c r="U30" s="2"/>
      <c r="V30" s="2"/>
      <c r="W30" s="2"/>
      <c r="X30" s="2"/>
      <c r="Y30" s="2"/>
      <c r="Z30" s="2"/>
      <c r="AA30" s="2"/>
    </row>
    <row r="31" spans="1:27" x14ac:dyDescent="0.25">
      <c r="A31" s="8" t="s">
        <v>95</v>
      </c>
      <c r="B31" s="2"/>
      <c r="C31" s="9">
        <v>2668</v>
      </c>
      <c r="D31" s="9">
        <v>2584</v>
      </c>
      <c r="E31" s="9">
        <v>2479</v>
      </c>
      <c r="F31" s="23"/>
      <c r="G31" s="9">
        <v>2708</v>
      </c>
      <c r="H31" s="9">
        <v>2337</v>
      </c>
      <c r="I31" s="9">
        <v>2153</v>
      </c>
      <c r="J31" s="9">
        <v>2141</v>
      </c>
      <c r="K31" s="2"/>
      <c r="L31" s="2"/>
      <c r="M31" s="2"/>
      <c r="N31" s="2"/>
      <c r="O31" s="2"/>
      <c r="P31" s="2"/>
      <c r="Q31" s="2"/>
      <c r="R31" s="2"/>
      <c r="S31" s="2"/>
      <c r="T31" s="2"/>
      <c r="U31" s="2"/>
      <c r="V31" s="2"/>
      <c r="W31" s="2"/>
      <c r="X31" s="2"/>
      <c r="Y31" s="2"/>
      <c r="Z31" s="2"/>
      <c r="AA31" s="2"/>
    </row>
    <row r="32" spans="1:27" x14ac:dyDescent="0.25">
      <c r="A32" s="8" t="s">
        <v>96</v>
      </c>
      <c r="B32" s="2"/>
      <c r="C32" s="9">
        <v>213</v>
      </c>
      <c r="D32" s="9">
        <v>234</v>
      </c>
      <c r="E32" s="9">
        <v>118</v>
      </c>
      <c r="F32" s="23"/>
      <c r="G32" s="9">
        <v>96</v>
      </c>
      <c r="H32" s="9">
        <v>86</v>
      </c>
      <c r="I32" s="9">
        <v>54</v>
      </c>
      <c r="J32" s="9">
        <v>0</v>
      </c>
      <c r="K32" s="2"/>
      <c r="L32" s="2"/>
      <c r="M32" s="2"/>
      <c r="N32" s="2"/>
      <c r="O32" s="2"/>
      <c r="P32" s="2"/>
      <c r="Q32" s="2"/>
      <c r="R32" s="2"/>
      <c r="S32" s="2"/>
      <c r="T32" s="2"/>
      <c r="U32" s="2"/>
      <c r="V32" s="2"/>
      <c r="W32" s="2"/>
      <c r="X32" s="2"/>
      <c r="Y32" s="2"/>
      <c r="Z32" s="2"/>
      <c r="AA32" s="2"/>
    </row>
    <row r="33" spans="1:27" x14ac:dyDescent="0.25">
      <c r="A33" s="8" t="s">
        <v>97</v>
      </c>
      <c r="B33" s="2"/>
      <c r="C33" s="9">
        <v>146</v>
      </c>
      <c r="D33" s="9">
        <v>27</v>
      </c>
      <c r="E33" s="9">
        <v>27</v>
      </c>
      <c r="F33" s="23"/>
      <c r="G33" s="9">
        <v>10</v>
      </c>
      <c r="H33" s="9">
        <v>12</v>
      </c>
      <c r="I33" s="9">
        <v>4</v>
      </c>
      <c r="J33" s="9">
        <v>7</v>
      </c>
      <c r="K33" s="2"/>
      <c r="L33" s="2"/>
      <c r="M33" s="2"/>
      <c r="N33" s="2"/>
      <c r="O33" s="2"/>
      <c r="P33" s="2"/>
      <c r="Q33" s="2"/>
      <c r="R33" s="2"/>
      <c r="S33" s="2"/>
      <c r="T33" s="2"/>
      <c r="U33" s="2"/>
      <c r="V33" s="2"/>
      <c r="W33" s="2"/>
      <c r="X33" s="2"/>
      <c r="Y33" s="2"/>
      <c r="Z33" s="2"/>
      <c r="AA33" s="2"/>
    </row>
    <row r="34" spans="1:27" x14ac:dyDescent="0.25">
      <c r="A34" s="8" t="s">
        <v>98</v>
      </c>
      <c r="B34" s="2"/>
      <c r="C34" s="9">
        <v>355</v>
      </c>
      <c r="D34" s="9">
        <v>371</v>
      </c>
      <c r="E34" s="9">
        <v>441</v>
      </c>
      <c r="F34" s="23"/>
      <c r="G34" s="9">
        <v>388</v>
      </c>
      <c r="H34" s="9">
        <v>410</v>
      </c>
      <c r="I34" s="9">
        <v>426</v>
      </c>
      <c r="J34" s="9">
        <v>495</v>
      </c>
      <c r="K34" s="2"/>
      <c r="L34" s="2"/>
      <c r="M34" s="2"/>
      <c r="N34" s="2"/>
      <c r="O34" s="2"/>
      <c r="P34" s="2"/>
      <c r="Q34" s="2"/>
      <c r="R34" s="2"/>
      <c r="S34" s="2"/>
      <c r="T34" s="2"/>
      <c r="U34" s="2"/>
      <c r="V34" s="2"/>
      <c r="W34" s="2"/>
      <c r="X34" s="2"/>
      <c r="Y34" s="2"/>
      <c r="Z34" s="2"/>
      <c r="AA34" s="2"/>
    </row>
    <row r="35" spans="1:27" x14ac:dyDescent="0.25">
      <c r="A35" s="8" t="s">
        <v>66</v>
      </c>
      <c r="B35" s="2"/>
      <c r="C35" s="9">
        <v>750</v>
      </c>
      <c r="D35" s="9">
        <v>750</v>
      </c>
      <c r="E35" s="9">
        <v>1250</v>
      </c>
      <c r="F35" s="23"/>
      <c r="G35" s="9">
        <v>1000</v>
      </c>
      <c r="H35" s="9">
        <v>1000</v>
      </c>
      <c r="I35" s="9">
        <v>1000</v>
      </c>
      <c r="J35" s="9">
        <v>0</v>
      </c>
      <c r="K35" s="2"/>
      <c r="L35" s="2"/>
      <c r="M35" s="2"/>
      <c r="N35" s="2"/>
      <c r="O35" s="2"/>
      <c r="P35" s="2"/>
      <c r="Q35" s="2"/>
      <c r="R35" s="2"/>
      <c r="S35" s="2"/>
      <c r="T35" s="2"/>
      <c r="U35" s="2"/>
      <c r="V35" s="2"/>
      <c r="W35" s="2"/>
      <c r="X35" s="2"/>
      <c r="Y35" s="2"/>
      <c r="Z35" s="2"/>
      <c r="AA35" s="2"/>
    </row>
    <row r="36" spans="1:27" x14ac:dyDescent="0.25">
      <c r="A36" s="28" t="s">
        <v>82</v>
      </c>
      <c r="B36" s="2"/>
      <c r="C36" s="12">
        <v>94</v>
      </c>
      <c r="D36" s="12">
        <v>90</v>
      </c>
      <c r="E36" s="12">
        <v>65</v>
      </c>
      <c r="F36" s="23"/>
      <c r="G36" s="12">
        <v>15</v>
      </c>
      <c r="H36" s="12">
        <v>52</v>
      </c>
      <c r="I36" s="12">
        <v>47</v>
      </c>
      <c r="J36" s="12">
        <v>75</v>
      </c>
      <c r="K36" s="2"/>
      <c r="L36" s="2"/>
      <c r="M36" s="2"/>
      <c r="N36" s="2"/>
      <c r="O36" s="2"/>
      <c r="P36" s="2"/>
      <c r="Q36" s="2"/>
      <c r="R36" s="2"/>
      <c r="S36" s="2"/>
      <c r="T36" s="2"/>
      <c r="U36" s="2"/>
      <c r="V36" s="2"/>
      <c r="W36" s="2"/>
      <c r="X36" s="2"/>
      <c r="Y36" s="2"/>
      <c r="Z36" s="2"/>
      <c r="AA36" s="2"/>
    </row>
    <row r="37" spans="1:27" x14ac:dyDescent="0.25">
      <c r="A37" s="7" t="s">
        <v>99</v>
      </c>
      <c r="B37" s="2"/>
      <c r="C37" s="9">
        <f>SUM(C29:C36)</f>
        <v>5287</v>
      </c>
      <c r="D37" s="9">
        <f>SUM(D29:D36)</f>
        <v>5249</v>
      </c>
      <c r="E37" s="9">
        <f>SUM(E29:E36)</f>
        <v>5457</v>
      </c>
      <c r="F37" s="23"/>
      <c r="G37" s="9">
        <f>SUM(G29:G36)</f>
        <v>5017</v>
      </c>
      <c r="H37" s="9">
        <f>SUM(H29:H36)</f>
        <v>4767</v>
      </c>
      <c r="I37" s="9">
        <f>SUM(I29:I36)</f>
        <v>4701</v>
      </c>
      <c r="J37" s="9">
        <f>SUM(J29:J36)</f>
        <v>3780</v>
      </c>
      <c r="K37" s="2"/>
      <c r="L37" s="2"/>
      <c r="M37" s="2"/>
      <c r="N37" s="2"/>
      <c r="O37" s="2"/>
      <c r="P37" s="2"/>
      <c r="Q37" s="2"/>
      <c r="R37" s="2"/>
      <c r="S37" s="2"/>
      <c r="T37" s="2"/>
      <c r="U37" s="2"/>
      <c r="V37" s="2"/>
      <c r="W37" s="2"/>
      <c r="X37" s="2"/>
      <c r="Y37" s="2"/>
      <c r="Z37" s="2"/>
      <c r="AA37" s="2"/>
    </row>
    <row r="38" spans="1:27" x14ac:dyDescent="0.25">
      <c r="A38" s="2"/>
      <c r="B38" s="2"/>
      <c r="C38" s="23"/>
      <c r="D38" s="23"/>
      <c r="E38" s="23"/>
      <c r="F38" s="23"/>
      <c r="G38" s="23"/>
      <c r="H38" s="23"/>
      <c r="I38" s="23"/>
      <c r="J38" s="23"/>
      <c r="K38" s="2"/>
      <c r="L38" s="2"/>
      <c r="M38" s="2"/>
      <c r="N38" s="2"/>
      <c r="O38" s="2"/>
      <c r="P38" s="2"/>
      <c r="Q38" s="2"/>
      <c r="R38" s="2"/>
      <c r="S38" s="2"/>
      <c r="T38" s="2"/>
      <c r="U38" s="2"/>
      <c r="V38" s="2"/>
      <c r="W38" s="2"/>
      <c r="X38" s="2"/>
      <c r="Y38" s="2"/>
      <c r="Z38" s="2"/>
      <c r="AA38" s="2"/>
    </row>
    <row r="39" spans="1:27" x14ac:dyDescent="0.25">
      <c r="A39" s="8" t="s">
        <v>100</v>
      </c>
      <c r="B39" s="2"/>
      <c r="C39" s="9">
        <v>29</v>
      </c>
      <c r="D39" s="9">
        <v>30</v>
      </c>
      <c r="E39" s="9">
        <v>31</v>
      </c>
      <c r="F39" s="23"/>
      <c r="G39" s="9">
        <v>50</v>
      </c>
      <c r="H39" s="9">
        <v>51</v>
      </c>
      <c r="I39" s="9">
        <v>52</v>
      </c>
      <c r="J39" s="9">
        <v>52</v>
      </c>
      <c r="K39" s="2"/>
      <c r="L39" s="2"/>
      <c r="M39" s="2"/>
      <c r="N39" s="2"/>
      <c r="O39" s="2"/>
      <c r="P39" s="2"/>
      <c r="Q39" s="2"/>
      <c r="R39" s="2"/>
      <c r="S39" s="2"/>
      <c r="T39" s="2"/>
      <c r="U39" s="2"/>
      <c r="V39" s="2"/>
      <c r="W39" s="2"/>
      <c r="X39" s="2"/>
      <c r="Y39" s="2"/>
      <c r="Z39" s="2"/>
      <c r="AA39" s="2"/>
    </row>
    <row r="40" spans="1:27" x14ac:dyDescent="0.25">
      <c r="A40" s="8" t="s">
        <v>67</v>
      </c>
      <c r="B40" s="2"/>
      <c r="C40" s="9">
        <v>15177</v>
      </c>
      <c r="D40" s="9">
        <v>15239</v>
      </c>
      <c r="E40" s="9">
        <v>15188</v>
      </c>
      <c r="F40" s="23"/>
      <c r="G40" s="9">
        <v>15870</v>
      </c>
      <c r="H40" s="9">
        <v>15487</v>
      </c>
      <c r="I40" s="9">
        <v>14889</v>
      </c>
      <c r="J40" s="9">
        <v>15490</v>
      </c>
      <c r="K40" s="2"/>
      <c r="L40" s="2"/>
      <c r="M40" s="2"/>
      <c r="N40" s="2"/>
      <c r="O40" s="2"/>
      <c r="P40" s="2"/>
      <c r="Q40" s="2"/>
      <c r="R40" s="2"/>
      <c r="S40" s="2"/>
      <c r="T40" s="2"/>
      <c r="U40" s="2"/>
      <c r="V40" s="2"/>
      <c r="W40" s="2"/>
      <c r="X40" s="2"/>
      <c r="Y40" s="2"/>
      <c r="Z40" s="2"/>
      <c r="AA40" s="2"/>
    </row>
    <row r="41" spans="1:27" x14ac:dyDescent="0.25">
      <c r="A41" s="8" t="s">
        <v>87</v>
      </c>
      <c r="B41" s="2"/>
      <c r="C41" s="9">
        <v>219</v>
      </c>
      <c r="D41" s="9">
        <v>226</v>
      </c>
      <c r="E41" s="9">
        <v>195</v>
      </c>
      <c r="F41" s="23"/>
      <c r="G41" s="9">
        <v>95</v>
      </c>
      <c r="H41" s="9">
        <v>76</v>
      </c>
      <c r="I41" s="9">
        <v>35</v>
      </c>
      <c r="J41" s="9">
        <v>100</v>
      </c>
      <c r="K41" s="2"/>
      <c r="L41" s="2"/>
      <c r="M41" s="2"/>
      <c r="N41" s="2"/>
      <c r="O41" s="2"/>
      <c r="P41" s="2"/>
      <c r="Q41" s="2"/>
      <c r="R41" s="2"/>
      <c r="S41" s="2"/>
      <c r="T41" s="2"/>
      <c r="U41" s="2"/>
      <c r="V41" s="2"/>
      <c r="W41" s="2"/>
      <c r="X41" s="2"/>
      <c r="Y41" s="2"/>
      <c r="Z41" s="2"/>
      <c r="AA41" s="2"/>
    </row>
    <row r="42" spans="1:27" x14ac:dyDescent="0.25">
      <c r="A42" s="8" t="s">
        <v>101</v>
      </c>
      <c r="B42" s="2"/>
      <c r="C42" s="9">
        <v>429</v>
      </c>
      <c r="D42" s="9">
        <v>383</v>
      </c>
      <c r="E42" s="9">
        <v>445</v>
      </c>
      <c r="F42" s="23"/>
      <c r="G42" s="9">
        <v>455</v>
      </c>
      <c r="H42" s="9">
        <v>530</v>
      </c>
      <c r="I42" s="9">
        <v>497</v>
      </c>
      <c r="J42" s="9">
        <v>360</v>
      </c>
      <c r="K42" s="2"/>
      <c r="L42" s="2"/>
      <c r="M42" s="2"/>
      <c r="N42" s="2"/>
      <c r="O42" s="2"/>
      <c r="P42" s="2"/>
      <c r="Q42" s="2"/>
      <c r="R42" s="2"/>
      <c r="S42" s="2"/>
      <c r="T42" s="2"/>
      <c r="U42" s="2"/>
      <c r="V42" s="2"/>
      <c r="W42" s="2"/>
      <c r="X42" s="2"/>
      <c r="Y42" s="2"/>
      <c r="Z42" s="2"/>
      <c r="AA42" s="2"/>
    </row>
    <row r="43" spans="1:27" x14ac:dyDescent="0.25">
      <c r="A43" s="28" t="s">
        <v>102</v>
      </c>
      <c r="B43" s="2"/>
      <c r="C43" s="12">
        <v>1860</v>
      </c>
      <c r="D43" s="12">
        <v>1795</v>
      </c>
      <c r="E43" s="12">
        <v>1782</v>
      </c>
      <c r="F43" s="23"/>
      <c r="G43" s="12">
        <v>1943</v>
      </c>
      <c r="H43" s="12">
        <v>1831</v>
      </c>
      <c r="I43" s="12">
        <v>1744</v>
      </c>
      <c r="J43" s="12">
        <v>1766</v>
      </c>
      <c r="K43" s="2"/>
      <c r="L43" s="2"/>
      <c r="M43" s="2"/>
      <c r="N43" s="2"/>
      <c r="O43" s="2"/>
      <c r="P43" s="2"/>
      <c r="Q43" s="2"/>
      <c r="R43" s="2"/>
      <c r="S43" s="2"/>
      <c r="T43" s="2"/>
      <c r="U43" s="2"/>
      <c r="V43" s="2"/>
      <c r="W43" s="2"/>
      <c r="X43" s="2"/>
      <c r="Y43" s="2"/>
      <c r="Z43" s="2"/>
      <c r="AA43" s="2"/>
    </row>
    <row r="44" spans="1:27" x14ac:dyDescent="0.25">
      <c r="A44" s="7" t="s">
        <v>103</v>
      </c>
      <c r="B44" s="2"/>
      <c r="C44" s="9">
        <f>SUM(C37:C43)</f>
        <v>23001</v>
      </c>
      <c r="D44" s="9">
        <f>SUM(D37:D43)</f>
        <v>22922</v>
      </c>
      <c r="E44" s="9">
        <f>SUM(E37:E43)</f>
        <v>23098</v>
      </c>
      <c r="F44" s="23"/>
      <c r="G44" s="9">
        <f>SUM(G37:G43)</f>
        <v>23430</v>
      </c>
      <c r="H44" s="9">
        <f>SUM(H37:H43)</f>
        <v>22742</v>
      </c>
      <c r="I44" s="9">
        <f>SUM(I37:I43)</f>
        <v>21918</v>
      </c>
      <c r="J44" s="9">
        <f>SUM(J37:J43)</f>
        <v>21548</v>
      </c>
      <c r="K44" s="2"/>
      <c r="L44" s="2"/>
      <c r="M44" s="2"/>
      <c r="N44" s="2"/>
      <c r="O44" s="2"/>
      <c r="P44" s="2"/>
      <c r="Q44" s="2"/>
      <c r="R44" s="2"/>
      <c r="S44" s="2"/>
      <c r="T44" s="2"/>
      <c r="U44" s="2"/>
      <c r="V44" s="2"/>
      <c r="W44" s="2"/>
      <c r="X44" s="2"/>
      <c r="Y44" s="2"/>
      <c r="Z44" s="2"/>
      <c r="AA44" s="2"/>
    </row>
    <row r="45" spans="1:27" x14ac:dyDescent="0.25">
      <c r="A45" s="2"/>
      <c r="B45" s="2"/>
      <c r="C45" s="23"/>
      <c r="D45" s="23"/>
      <c r="E45" s="23"/>
      <c r="F45" s="23"/>
      <c r="G45" s="23"/>
      <c r="H45" s="23"/>
      <c r="I45" s="23"/>
      <c r="J45" s="23"/>
      <c r="K45" s="2"/>
      <c r="L45" s="2"/>
      <c r="M45" s="2"/>
      <c r="N45" s="2"/>
      <c r="O45" s="2"/>
      <c r="P45" s="2"/>
      <c r="Q45" s="2"/>
      <c r="R45" s="2"/>
      <c r="S45" s="2"/>
      <c r="T45" s="2"/>
      <c r="U45" s="2"/>
      <c r="V45" s="2"/>
      <c r="W45" s="2"/>
      <c r="X45" s="2"/>
      <c r="Y45" s="2"/>
      <c r="Z45" s="2"/>
      <c r="AA45" s="2"/>
    </row>
    <row r="46" spans="1:27" x14ac:dyDescent="0.25">
      <c r="A46" s="17" t="s">
        <v>104</v>
      </c>
      <c r="B46" s="2"/>
      <c r="C46" s="12">
        <v>5821</v>
      </c>
      <c r="D46" s="12">
        <v>5925</v>
      </c>
      <c r="E46" s="12">
        <v>5705</v>
      </c>
      <c r="F46" s="23"/>
      <c r="G46" s="12">
        <v>5745</v>
      </c>
      <c r="H46" s="12">
        <v>5748</v>
      </c>
      <c r="I46" s="12">
        <v>5468</v>
      </c>
      <c r="J46" s="12">
        <v>5441</v>
      </c>
      <c r="K46" s="2"/>
      <c r="L46" s="2"/>
      <c r="M46" s="2"/>
      <c r="N46" s="2"/>
      <c r="O46" s="2"/>
      <c r="P46" s="2"/>
      <c r="Q46" s="2"/>
      <c r="R46" s="2"/>
      <c r="S46" s="2"/>
      <c r="T46" s="2"/>
      <c r="U46" s="2"/>
      <c r="V46" s="2"/>
      <c r="W46" s="2"/>
      <c r="X46" s="2"/>
      <c r="Y46" s="2"/>
      <c r="Z46" s="2"/>
      <c r="AA46" s="2"/>
    </row>
    <row r="47" spans="1:27" x14ac:dyDescent="0.25">
      <c r="A47" s="4" t="s">
        <v>105</v>
      </c>
      <c r="B47" s="2"/>
      <c r="C47" s="19">
        <f>SUM(C44:C46)</f>
        <v>28822</v>
      </c>
      <c r="D47" s="19">
        <f>SUM(D44:D46)</f>
        <v>28847</v>
      </c>
      <c r="E47" s="19">
        <f>SUM(E44:E46)</f>
        <v>28803</v>
      </c>
      <c r="F47" s="23"/>
      <c r="G47" s="19">
        <f>SUM(G44:G46)</f>
        <v>29175</v>
      </c>
      <c r="H47" s="19">
        <f>SUM(H44:H46)</f>
        <v>28490</v>
      </c>
      <c r="I47" s="19">
        <f>SUM(I44:I46)</f>
        <v>27386</v>
      </c>
      <c r="J47" s="19">
        <f>SUM(J44:J46)</f>
        <v>26989</v>
      </c>
      <c r="K47" s="2"/>
      <c r="L47" s="2"/>
      <c r="M47" s="2"/>
      <c r="N47" s="2"/>
      <c r="O47" s="2"/>
      <c r="P47" s="2"/>
      <c r="Q47" s="2"/>
      <c r="R47" s="2"/>
      <c r="S47" s="2"/>
      <c r="T47" s="2"/>
      <c r="U47" s="2"/>
      <c r="V47" s="2"/>
      <c r="W47" s="2"/>
      <c r="X47" s="2"/>
      <c r="Y47" s="2"/>
      <c r="Z47" s="2"/>
      <c r="AA47" s="2"/>
    </row>
    <row r="48" spans="1:27"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sheetData>
  <pageMargins left="0.70866141732283472" right="0.70866141732283472" top="0.74803149606299213" bottom="0.74803149606299213" header="0.31496062992125984" footer="0.31496062992125984"/>
  <pageSetup scale="69" orientation="landscape" r:id="rId1"/>
  <headerFooter>
    <oddFooter>&amp;C&amp;"Arial,Regular"&amp;P&amp;R&amp;"Arial,Regular"Rogers Communications Inc.
Supplemental Financial Information -  Third Quarter 2016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9"/>
  <sheetViews>
    <sheetView zoomScaleNormal="100" zoomScalePageLayoutView="70" workbookViewId="0"/>
  </sheetViews>
  <sheetFormatPr defaultColWidth="21.44140625" defaultRowHeight="13.2" x14ac:dyDescent="0.25"/>
  <cols>
    <col min="1" max="1" width="60.33203125" customWidth="1"/>
    <col min="2" max="2" width="1.77734375" customWidth="1"/>
    <col min="3" max="6" width="14.77734375" customWidth="1"/>
    <col min="7" max="7" width="1.77734375" customWidth="1"/>
    <col min="8" max="12" width="13.77734375" customWidth="1"/>
  </cols>
  <sheetData>
    <row r="1" spans="1:19" x14ac:dyDescent="0.25">
      <c r="A1" s="1" t="s">
        <v>0</v>
      </c>
      <c r="B1" s="2"/>
      <c r="C1" s="2"/>
      <c r="D1" s="2"/>
      <c r="E1" s="2"/>
      <c r="F1" s="2"/>
      <c r="G1" s="2"/>
      <c r="H1" s="2"/>
      <c r="I1" s="2"/>
      <c r="J1" s="2"/>
      <c r="K1" s="2"/>
      <c r="L1" s="2"/>
      <c r="M1" s="2"/>
      <c r="N1" s="2"/>
      <c r="O1" s="2"/>
      <c r="P1" s="2"/>
      <c r="Q1" s="2"/>
      <c r="R1" s="2"/>
      <c r="S1" s="2"/>
    </row>
    <row r="2" spans="1:19" x14ac:dyDescent="0.25">
      <c r="A2" s="1" t="s">
        <v>106</v>
      </c>
      <c r="B2" s="2"/>
      <c r="C2" s="2"/>
      <c r="D2" s="2"/>
      <c r="E2" s="2"/>
      <c r="F2" s="2"/>
      <c r="G2" s="2"/>
      <c r="H2" s="2"/>
      <c r="I2" s="2"/>
      <c r="J2" s="2"/>
      <c r="K2" s="2"/>
      <c r="L2" s="2"/>
      <c r="M2" s="2"/>
      <c r="N2" s="2"/>
      <c r="O2" s="2"/>
      <c r="P2" s="2"/>
      <c r="Q2" s="2"/>
      <c r="R2" s="2"/>
      <c r="S2" s="2"/>
    </row>
    <row r="3" spans="1:19" x14ac:dyDescent="0.25">
      <c r="A3" s="1" t="s">
        <v>2</v>
      </c>
      <c r="B3" s="2"/>
      <c r="C3" s="2"/>
      <c r="D3" s="2"/>
      <c r="E3" s="2"/>
      <c r="F3" s="2"/>
      <c r="G3" s="2"/>
      <c r="H3" s="2"/>
      <c r="I3" s="2"/>
      <c r="J3" s="2"/>
      <c r="K3" s="2"/>
      <c r="L3" s="2"/>
      <c r="M3" s="2"/>
      <c r="N3" s="2"/>
      <c r="O3" s="2"/>
      <c r="P3" s="2"/>
      <c r="Q3" s="2"/>
      <c r="R3" s="2"/>
      <c r="S3" s="2"/>
    </row>
    <row r="4" spans="1:19" x14ac:dyDescent="0.25">
      <c r="A4" s="2"/>
      <c r="B4" s="2"/>
      <c r="C4" s="3">
        <v>2016</v>
      </c>
      <c r="D4" s="2"/>
      <c r="E4" s="2"/>
      <c r="F4" s="2"/>
      <c r="G4" s="2"/>
      <c r="H4" s="3">
        <v>2015</v>
      </c>
      <c r="I4" s="2"/>
      <c r="J4" s="2"/>
      <c r="K4" s="2"/>
      <c r="L4" s="2"/>
      <c r="M4" s="2"/>
      <c r="N4" s="2"/>
      <c r="O4" s="2"/>
      <c r="P4" s="2"/>
      <c r="Q4" s="2"/>
      <c r="R4" s="2"/>
      <c r="S4" s="2"/>
    </row>
    <row r="5" spans="1:19" x14ac:dyDescent="0.25">
      <c r="A5" s="4" t="s">
        <v>57</v>
      </c>
      <c r="B5" s="2"/>
      <c r="C5" s="5" t="s">
        <v>4</v>
      </c>
      <c r="D5" s="5" t="s">
        <v>5</v>
      </c>
      <c r="E5" s="5" t="s">
        <v>6</v>
      </c>
      <c r="F5" s="5" t="s">
        <v>7</v>
      </c>
      <c r="G5" s="2"/>
      <c r="H5" s="5" t="s">
        <v>4</v>
      </c>
      <c r="I5" s="5" t="s">
        <v>8</v>
      </c>
      <c r="J5" s="5" t="s">
        <v>9</v>
      </c>
      <c r="K5" s="5" t="s">
        <v>10</v>
      </c>
      <c r="L5" s="5" t="s">
        <v>11</v>
      </c>
      <c r="M5" s="2"/>
      <c r="N5" s="2"/>
      <c r="O5" s="2"/>
      <c r="P5" s="2"/>
      <c r="Q5" s="2"/>
      <c r="R5" s="2"/>
      <c r="S5" s="2"/>
    </row>
    <row r="6" spans="1:19" x14ac:dyDescent="0.25">
      <c r="A6" s="47" t="s">
        <v>12</v>
      </c>
      <c r="B6" s="2"/>
      <c r="C6" s="2"/>
      <c r="D6" s="2"/>
      <c r="E6" s="2"/>
      <c r="F6" s="2"/>
      <c r="G6" s="2"/>
      <c r="H6" s="2"/>
      <c r="I6" s="2"/>
      <c r="J6" s="2"/>
      <c r="K6" s="2"/>
      <c r="L6" s="2"/>
      <c r="M6" s="2"/>
      <c r="N6" s="2"/>
      <c r="O6" s="2"/>
      <c r="P6" s="2"/>
      <c r="Q6" s="2"/>
      <c r="R6" s="2"/>
      <c r="S6" s="2"/>
    </row>
    <row r="7" spans="1:19" x14ac:dyDescent="0.25">
      <c r="A7" s="7" t="s">
        <v>107</v>
      </c>
      <c r="B7" s="2"/>
      <c r="C7" s="2"/>
      <c r="D7" s="2"/>
      <c r="E7" s="2"/>
      <c r="F7" s="2"/>
      <c r="G7" s="2"/>
      <c r="H7" s="2"/>
      <c r="I7" s="2"/>
      <c r="J7" s="2"/>
      <c r="K7" s="2"/>
      <c r="L7" s="2"/>
      <c r="M7" s="2"/>
      <c r="N7" s="2"/>
      <c r="O7" s="2"/>
      <c r="P7" s="2"/>
      <c r="Q7" s="2"/>
      <c r="R7" s="2"/>
      <c r="S7" s="2"/>
    </row>
    <row r="8" spans="1:19" x14ac:dyDescent="0.25">
      <c r="A8" s="2"/>
      <c r="B8" s="2"/>
      <c r="C8" s="2"/>
      <c r="D8" s="2"/>
      <c r="E8" s="2"/>
      <c r="F8" s="2"/>
      <c r="G8" s="2"/>
      <c r="H8" s="2"/>
      <c r="I8" s="2"/>
      <c r="J8" s="2"/>
      <c r="K8" s="2"/>
      <c r="L8" s="2"/>
      <c r="M8" s="2"/>
      <c r="N8" s="2"/>
      <c r="O8" s="2"/>
      <c r="P8" s="2"/>
      <c r="Q8" s="2"/>
      <c r="R8" s="2"/>
      <c r="S8" s="2"/>
    </row>
    <row r="9" spans="1:19" x14ac:dyDescent="0.25">
      <c r="A9" s="7" t="s">
        <v>108</v>
      </c>
      <c r="B9" s="2"/>
      <c r="C9" s="2"/>
      <c r="D9" s="2"/>
      <c r="E9" s="2"/>
      <c r="F9" s="2"/>
      <c r="G9" s="2"/>
      <c r="H9" s="2"/>
      <c r="I9" s="2"/>
      <c r="J9" s="2"/>
      <c r="K9" s="2"/>
      <c r="L9" s="2"/>
      <c r="M9" s="2"/>
      <c r="N9" s="2"/>
      <c r="O9" s="2"/>
      <c r="P9" s="2"/>
      <c r="Q9" s="2"/>
      <c r="R9" s="2"/>
      <c r="S9" s="2"/>
    </row>
    <row r="10" spans="1:19" x14ac:dyDescent="0.25">
      <c r="A10" s="8" t="s">
        <v>109</v>
      </c>
      <c r="B10" s="2"/>
      <c r="C10" s="14">
        <v>862</v>
      </c>
      <c r="D10" s="14">
        <v>220</v>
      </c>
      <c r="E10" s="14">
        <v>394</v>
      </c>
      <c r="F10" s="14">
        <v>248</v>
      </c>
      <c r="G10" s="23"/>
      <c r="H10" s="14">
        <v>1381</v>
      </c>
      <c r="I10" s="14">
        <v>299</v>
      </c>
      <c r="J10" s="14">
        <v>464</v>
      </c>
      <c r="K10" s="14">
        <v>363</v>
      </c>
      <c r="L10" s="14">
        <v>255</v>
      </c>
      <c r="M10" s="2"/>
      <c r="N10" s="2"/>
      <c r="O10" s="2"/>
      <c r="P10" s="2"/>
      <c r="Q10" s="2"/>
      <c r="R10" s="2"/>
      <c r="S10" s="2"/>
    </row>
    <row r="11" spans="1:19" x14ac:dyDescent="0.25">
      <c r="A11" s="8" t="s">
        <v>110</v>
      </c>
      <c r="B11" s="2"/>
      <c r="C11" s="23"/>
      <c r="D11" s="23"/>
      <c r="E11" s="23"/>
      <c r="F11" s="23"/>
      <c r="G11" s="23"/>
      <c r="H11" s="23"/>
      <c r="I11" s="23"/>
      <c r="J11" s="23"/>
      <c r="K11" s="23"/>
      <c r="L11" s="23"/>
      <c r="M11" s="2"/>
      <c r="N11" s="2"/>
      <c r="O11" s="2"/>
      <c r="P11" s="2"/>
      <c r="Q11" s="2"/>
      <c r="R11" s="2"/>
      <c r="S11" s="2"/>
    </row>
    <row r="12" spans="1:19" x14ac:dyDescent="0.25">
      <c r="A12" s="80" t="s">
        <v>111</v>
      </c>
      <c r="B12" s="2"/>
      <c r="C12" s="23"/>
      <c r="D12" s="23"/>
      <c r="E12" s="23"/>
      <c r="F12" s="23"/>
      <c r="G12" s="23"/>
      <c r="H12" s="23"/>
      <c r="I12" s="23"/>
      <c r="J12" s="23"/>
      <c r="K12" s="23"/>
      <c r="L12" s="23"/>
      <c r="M12" s="2"/>
      <c r="N12" s="2"/>
      <c r="O12" s="2"/>
      <c r="P12" s="2"/>
      <c r="Q12" s="2"/>
      <c r="R12" s="2"/>
      <c r="S12" s="2"/>
    </row>
    <row r="13" spans="1:19" x14ac:dyDescent="0.25">
      <c r="A13" s="82" t="s">
        <v>112</v>
      </c>
      <c r="B13" s="2"/>
      <c r="C13" s="14">
        <v>1721</v>
      </c>
      <c r="D13" s="14">
        <v>575</v>
      </c>
      <c r="E13" s="14">
        <v>572</v>
      </c>
      <c r="F13" s="14">
        <v>574</v>
      </c>
      <c r="G13" s="23"/>
      <c r="H13" s="14">
        <v>2277</v>
      </c>
      <c r="I13" s="14">
        <v>580</v>
      </c>
      <c r="J13" s="14">
        <v>576</v>
      </c>
      <c r="K13" s="14">
        <v>562</v>
      </c>
      <c r="L13" s="14">
        <v>559</v>
      </c>
      <c r="M13" s="2"/>
      <c r="N13" s="2"/>
      <c r="O13" s="2"/>
      <c r="P13" s="2"/>
      <c r="Q13" s="2"/>
      <c r="R13" s="2"/>
      <c r="S13" s="2"/>
    </row>
    <row r="14" spans="1:19" x14ac:dyDescent="0.25">
      <c r="A14" s="82" t="s">
        <v>113</v>
      </c>
      <c r="B14" s="2"/>
      <c r="C14" s="14">
        <v>54</v>
      </c>
      <c r="D14" s="14">
        <v>15</v>
      </c>
      <c r="E14" s="14">
        <v>18</v>
      </c>
      <c r="F14" s="14">
        <v>21</v>
      </c>
      <c r="G14" s="23"/>
      <c r="H14" s="14">
        <v>87</v>
      </c>
      <c r="I14" s="14">
        <v>21</v>
      </c>
      <c r="J14" s="14">
        <v>23</v>
      </c>
      <c r="K14" s="14">
        <v>21</v>
      </c>
      <c r="L14" s="14">
        <v>22</v>
      </c>
      <c r="M14" s="2"/>
      <c r="N14" s="2"/>
      <c r="O14" s="2"/>
      <c r="P14" s="2"/>
      <c r="Q14" s="2"/>
      <c r="R14" s="2"/>
      <c r="S14" s="2"/>
    </row>
    <row r="15" spans="1:19" x14ac:dyDescent="0.25">
      <c r="A15" s="82" t="s">
        <v>114</v>
      </c>
      <c r="B15" s="2"/>
      <c r="C15" s="14">
        <v>573</v>
      </c>
      <c r="D15" s="14">
        <v>188</v>
      </c>
      <c r="E15" s="14">
        <v>189</v>
      </c>
      <c r="F15" s="14">
        <v>196</v>
      </c>
      <c r="G15" s="23"/>
      <c r="H15" s="14">
        <v>774</v>
      </c>
      <c r="I15" s="14">
        <v>192</v>
      </c>
      <c r="J15" s="14">
        <v>190</v>
      </c>
      <c r="K15" s="14">
        <v>182</v>
      </c>
      <c r="L15" s="14">
        <v>210</v>
      </c>
      <c r="M15" s="2"/>
      <c r="N15" s="2"/>
      <c r="O15" s="2"/>
      <c r="P15" s="2"/>
      <c r="Q15" s="2"/>
      <c r="R15" s="2"/>
      <c r="S15" s="2"/>
    </row>
    <row r="16" spans="1:19" x14ac:dyDescent="0.25">
      <c r="A16" s="82" t="s">
        <v>115</v>
      </c>
      <c r="B16" s="2"/>
      <c r="C16" s="14">
        <v>311</v>
      </c>
      <c r="D16" s="14">
        <v>109</v>
      </c>
      <c r="E16" s="14">
        <v>141</v>
      </c>
      <c r="F16" s="14">
        <v>61</v>
      </c>
      <c r="G16" s="23"/>
      <c r="H16" s="14">
        <v>466</v>
      </c>
      <c r="I16" s="14">
        <v>112</v>
      </c>
      <c r="J16" s="14">
        <v>124</v>
      </c>
      <c r="K16" s="14">
        <v>148</v>
      </c>
      <c r="L16" s="14">
        <v>82</v>
      </c>
      <c r="M16" s="2"/>
      <c r="N16" s="2"/>
      <c r="O16" s="2"/>
      <c r="P16" s="2"/>
      <c r="Q16" s="2"/>
      <c r="R16" s="2"/>
      <c r="S16" s="2"/>
    </row>
    <row r="17" spans="1:19" x14ac:dyDescent="0.25">
      <c r="A17" s="82" t="s">
        <v>116</v>
      </c>
      <c r="B17" s="2"/>
      <c r="C17" s="14">
        <v>45</v>
      </c>
      <c r="D17" s="14">
        <v>18</v>
      </c>
      <c r="E17" s="14">
        <v>15</v>
      </c>
      <c r="F17" s="14">
        <v>12</v>
      </c>
      <c r="G17" s="23"/>
      <c r="H17" s="14">
        <v>55</v>
      </c>
      <c r="I17" s="14">
        <v>16</v>
      </c>
      <c r="J17" s="14">
        <v>13</v>
      </c>
      <c r="K17" s="14">
        <v>14</v>
      </c>
      <c r="L17" s="14">
        <v>12</v>
      </c>
      <c r="M17" s="2"/>
      <c r="N17" s="2"/>
      <c r="O17" s="2"/>
      <c r="P17" s="2"/>
      <c r="Q17" s="2"/>
      <c r="R17" s="2"/>
      <c r="S17" s="2"/>
    </row>
    <row r="18" spans="1:19" x14ac:dyDescent="0.25">
      <c r="A18" s="82" t="s">
        <v>117</v>
      </c>
      <c r="B18" s="2"/>
      <c r="C18" s="14">
        <v>-31</v>
      </c>
      <c r="D18" s="14">
        <v>30</v>
      </c>
      <c r="E18" s="14">
        <v>-71</v>
      </c>
      <c r="F18" s="14">
        <v>10</v>
      </c>
      <c r="G18" s="23"/>
      <c r="H18" s="14">
        <v>-16</v>
      </c>
      <c r="I18" s="14">
        <v>31</v>
      </c>
      <c r="J18" s="14">
        <v>24</v>
      </c>
      <c r="K18" s="14">
        <v>24</v>
      </c>
      <c r="L18" s="14">
        <v>-95</v>
      </c>
      <c r="M18" s="2"/>
      <c r="N18" s="2"/>
      <c r="O18" s="2"/>
      <c r="P18" s="2"/>
      <c r="Q18" s="2"/>
      <c r="R18" s="2"/>
      <c r="S18" s="2"/>
    </row>
    <row r="19" spans="1:19" x14ac:dyDescent="0.25">
      <c r="A19" s="82" t="s">
        <v>118</v>
      </c>
      <c r="B19" s="2"/>
      <c r="C19" s="14">
        <v>11</v>
      </c>
      <c r="D19" s="14">
        <v>50</v>
      </c>
      <c r="E19" s="14">
        <v>0</v>
      </c>
      <c r="F19" s="14">
        <v>-39</v>
      </c>
      <c r="G19" s="23"/>
      <c r="H19" s="14">
        <v>0</v>
      </c>
      <c r="I19" s="14">
        <v>0</v>
      </c>
      <c r="J19" s="14">
        <v>0</v>
      </c>
      <c r="K19" s="14">
        <v>0</v>
      </c>
      <c r="L19" s="14">
        <v>0</v>
      </c>
      <c r="M19" s="2"/>
      <c r="N19" s="2"/>
      <c r="O19" s="2"/>
      <c r="P19" s="2"/>
      <c r="Q19" s="2"/>
      <c r="R19" s="2"/>
      <c r="S19" s="2"/>
    </row>
    <row r="20" spans="1:19" x14ac:dyDescent="0.25">
      <c r="A20" s="82" t="s">
        <v>119</v>
      </c>
      <c r="B20" s="2"/>
      <c r="C20" s="14">
        <v>140</v>
      </c>
      <c r="D20" s="14">
        <v>140</v>
      </c>
      <c r="E20" s="48">
        <v>0</v>
      </c>
      <c r="F20" s="48">
        <v>0</v>
      </c>
      <c r="G20" s="23"/>
      <c r="H20" s="48">
        <v>0</v>
      </c>
      <c r="I20" s="48">
        <v>0</v>
      </c>
      <c r="J20" s="48">
        <v>0</v>
      </c>
      <c r="K20" s="48">
        <v>0</v>
      </c>
      <c r="L20" s="48">
        <v>0</v>
      </c>
      <c r="M20" s="2"/>
      <c r="N20" s="2"/>
      <c r="O20" s="2"/>
      <c r="P20" s="2"/>
      <c r="Q20" s="2"/>
      <c r="R20" s="2"/>
      <c r="S20" s="2"/>
    </row>
    <row r="21" spans="1:19" x14ac:dyDescent="0.25">
      <c r="A21" s="82" t="s">
        <v>120</v>
      </c>
      <c r="B21" s="2"/>
      <c r="C21" s="14">
        <v>0</v>
      </c>
      <c r="D21" s="14">
        <v>0</v>
      </c>
      <c r="E21" s="14">
        <v>0</v>
      </c>
      <c r="F21" s="14">
        <v>0</v>
      </c>
      <c r="G21" s="23"/>
      <c r="H21" s="14">
        <v>-102</v>
      </c>
      <c r="I21" s="14">
        <v>0</v>
      </c>
      <c r="J21" s="14">
        <v>-102</v>
      </c>
      <c r="K21" s="14">
        <v>0</v>
      </c>
      <c r="L21" s="14">
        <v>0</v>
      </c>
      <c r="M21" s="2"/>
      <c r="N21" s="2"/>
      <c r="O21" s="2"/>
      <c r="P21" s="2"/>
      <c r="Q21" s="2"/>
      <c r="R21" s="2"/>
      <c r="S21" s="2"/>
    </row>
    <row r="22" spans="1:19" x14ac:dyDescent="0.25">
      <c r="A22" s="83" t="s">
        <v>121</v>
      </c>
      <c r="B22" s="2"/>
      <c r="C22" s="31">
        <v>32</v>
      </c>
      <c r="D22" s="31">
        <v>22</v>
      </c>
      <c r="E22" s="31">
        <v>0</v>
      </c>
      <c r="F22" s="31">
        <v>10</v>
      </c>
      <c r="G22" s="23"/>
      <c r="H22" s="31">
        <v>82</v>
      </c>
      <c r="I22" s="31">
        <v>13</v>
      </c>
      <c r="J22" s="31">
        <v>33</v>
      </c>
      <c r="K22" s="31">
        <v>46</v>
      </c>
      <c r="L22" s="31">
        <v>-10</v>
      </c>
      <c r="M22" s="2"/>
      <c r="N22" s="2"/>
      <c r="O22" s="2"/>
      <c r="P22" s="2"/>
      <c r="Q22" s="2"/>
      <c r="R22" s="2"/>
      <c r="S22" s="2"/>
    </row>
    <row r="23" spans="1:19" x14ac:dyDescent="0.25">
      <c r="A23" s="2"/>
      <c r="B23" s="2"/>
      <c r="C23" s="42">
        <f>SUM(C10:C22)</f>
        <v>3718</v>
      </c>
      <c r="D23" s="42">
        <f>SUM(D10:D22)</f>
        <v>1367</v>
      </c>
      <c r="E23" s="42">
        <f>SUM(E10:E22)</f>
        <v>1258</v>
      </c>
      <c r="F23" s="42">
        <f>SUM(F10:F22)</f>
        <v>1093</v>
      </c>
      <c r="G23" s="23"/>
      <c r="H23" s="42">
        <f>SUM(H10:H22)</f>
        <v>5004</v>
      </c>
      <c r="I23" s="42">
        <f>SUM(I10:I22)</f>
        <v>1264</v>
      </c>
      <c r="J23" s="42">
        <f>SUM(J10:J22)</f>
        <v>1345</v>
      </c>
      <c r="K23" s="42">
        <f>SUM(K10:K22)</f>
        <v>1360</v>
      </c>
      <c r="L23" s="42">
        <f>SUM(L10:L22)</f>
        <v>1035</v>
      </c>
      <c r="M23" s="2"/>
      <c r="N23" s="2"/>
      <c r="O23" s="2"/>
      <c r="P23" s="2"/>
      <c r="Q23" s="2"/>
      <c r="R23" s="2"/>
      <c r="S23" s="2"/>
    </row>
    <row r="24" spans="1:19" x14ac:dyDescent="0.25">
      <c r="A24" s="28" t="s">
        <v>122</v>
      </c>
      <c r="B24" s="2"/>
      <c r="C24" s="31">
        <v>32</v>
      </c>
      <c r="D24" s="31">
        <v>117</v>
      </c>
      <c r="E24" s="31">
        <v>35</v>
      </c>
      <c r="F24" s="31">
        <v>-120</v>
      </c>
      <c r="G24" s="23"/>
      <c r="H24" s="31">
        <v>-302</v>
      </c>
      <c r="I24" s="31">
        <v>-187</v>
      </c>
      <c r="J24" s="31">
        <v>279</v>
      </c>
      <c r="K24" s="31">
        <v>-44</v>
      </c>
      <c r="L24" s="31">
        <v>-350</v>
      </c>
      <c r="M24" s="2"/>
      <c r="N24" s="2"/>
      <c r="O24" s="2"/>
      <c r="P24" s="2"/>
      <c r="Q24" s="2"/>
      <c r="R24" s="2"/>
      <c r="S24" s="2"/>
    </row>
    <row r="25" spans="1:19" x14ac:dyDescent="0.25">
      <c r="A25" s="2"/>
      <c r="B25" s="2"/>
      <c r="C25" s="14">
        <f>C23+C24</f>
        <v>3750</v>
      </c>
      <c r="D25" s="14">
        <f>D23+D24</f>
        <v>1484</v>
      </c>
      <c r="E25" s="14">
        <f>E23+E24</f>
        <v>1293</v>
      </c>
      <c r="F25" s="14">
        <f>F23+F24</f>
        <v>973</v>
      </c>
      <c r="G25" s="23"/>
      <c r="H25" s="14">
        <f>H23+H24</f>
        <v>4702</v>
      </c>
      <c r="I25" s="14">
        <f>I23+I24</f>
        <v>1077</v>
      </c>
      <c r="J25" s="14">
        <f>J23+J24</f>
        <v>1624</v>
      </c>
      <c r="K25" s="14">
        <f>K23+K24</f>
        <v>1316</v>
      </c>
      <c r="L25" s="14">
        <f>L23+L24</f>
        <v>685</v>
      </c>
      <c r="M25" s="2"/>
      <c r="N25" s="2"/>
      <c r="O25" s="2"/>
      <c r="P25" s="2"/>
      <c r="Q25" s="2"/>
      <c r="R25" s="2"/>
      <c r="S25" s="2"/>
    </row>
    <row r="26" spans="1:19" x14ac:dyDescent="0.25">
      <c r="A26" s="8" t="str">
        <f>IF(C26&gt;0,"Income taxes received (paid)","Income taxes (paid) received")</f>
        <v>Income taxes (paid) received</v>
      </c>
      <c r="B26" s="2"/>
      <c r="C26" s="14">
        <v>-214</v>
      </c>
      <c r="D26" s="14">
        <v>-59</v>
      </c>
      <c r="E26" s="14">
        <v>-18</v>
      </c>
      <c r="F26" s="14">
        <v>-137</v>
      </c>
      <c r="G26" s="23"/>
      <c r="H26" s="14">
        <v>-184</v>
      </c>
      <c r="I26" s="14">
        <v>6</v>
      </c>
      <c r="J26" s="14">
        <v>66</v>
      </c>
      <c r="K26" s="14">
        <v>-61</v>
      </c>
      <c r="L26" s="14">
        <v>-195</v>
      </c>
      <c r="M26" s="2"/>
      <c r="N26" s="2"/>
      <c r="O26" s="2"/>
      <c r="P26" s="2"/>
      <c r="Q26" s="2"/>
      <c r="R26" s="2"/>
      <c r="S26" s="2"/>
    </row>
    <row r="27" spans="1:19" x14ac:dyDescent="0.25">
      <c r="A27" s="28" t="s">
        <v>59</v>
      </c>
      <c r="B27" s="2"/>
      <c r="C27" s="31">
        <v>-632</v>
      </c>
      <c r="D27" s="31">
        <v>-240</v>
      </c>
      <c r="E27" s="31">
        <v>-154</v>
      </c>
      <c r="F27" s="31">
        <v>-238</v>
      </c>
      <c r="G27" s="23"/>
      <c r="H27" s="31">
        <v>-771</v>
      </c>
      <c r="I27" s="31">
        <v>-133</v>
      </c>
      <c r="J27" s="31">
        <v>-234</v>
      </c>
      <c r="K27" s="31">
        <v>-141</v>
      </c>
      <c r="L27" s="31">
        <v>-263</v>
      </c>
      <c r="M27" s="2"/>
      <c r="N27" s="2"/>
      <c r="O27" s="2"/>
      <c r="P27" s="2"/>
      <c r="Q27" s="2"/>
      <c r="R27" s="2"/>
      <c r="S27" s="2"/>
    </row>
    <row r="28" spans="1:19" x14ac:dyDescent="0.25">
      <c r="A28" s="28" t="s">
        <v>58</v>
      </c>
      <c r="B28" s="2"/>
      <c r="C28" s="31">
        <f>SUM(C25:C27)</f>
        <v>2904</v>
      </c>
      <c r="D28" s="31">
        <f>SUM(D25:D27)</f>
        <v>1185</v>
      </c>
      <c r="E28" s="31">
        <f>SUM(E25:E27)</f>
        <v>1121</v>
      </c>
      <c r="F28" s="31">
        <f>SUM(F25:F27)</f>
        <v>598</v>
      </c>
      <c r="G28" s="23"/>
      <c r="H28" s="31">
        <f>SUM(H25:H27)</f>
        <v>3747</v>
      </c>
      <c r="I28" s="31">
        <f>SUM(I25:I27)</f>
        <v>950</v>
      </c>
      <c r="J28" s="31">
        <f>SUM(J25:J27)</f>
        <v>1456</v>
      </c>
      <c r="K28" s="31">
        <f>SUM(K25:K27)</f>
        <v>1114</v>
      </c>
      <c r="L28" s="31">
        <f>SUM(L25:L27)</f>
        <v>227</v>
      </c>
      <c r="M28" s="2"/>
      <c r="N28" s="2"/>
      <c r="O28" s="2"/>
      <c r="P28" s="2"/>
      <c r="Q28" s="2"/>
      <c r="R28" s="2"/>
      <c r="S28" s="2"/>
    </row>
    <row r="29" spans="1:19" x14ac:dyDescent="0.25">
      <c r="A29" s="2"/>
      <c r="B29" s="2"/>
      <c r="C29" s="23"/>
      <c r="D29" s="23"/>
      <c r="E29" s="23"/>
      <c r="F29" s="23"/>
      <c r="G29" s="23"/>
      <c r="H29" s="23"/>
      <c r="I29" s="23"/>
      <c r="J29" s="23"/>
      <c r="K29" s="23"/>
      <c r="L29" s="23"/>
      <c r="M29" s="2"/>
      <c r="N29" s="2"/>
      <c r="O29" s="2"/>
      <c r="P29" s="2"/>
      <c r="Q29" s="2"/>
      <c r="R29" s="2"/>
      <c r="S29" s="2"/>
    </row>
    <row r="30" spans="1:19" x14ac:dyDescent="0.25">
      <c r="A30" s="7" t="s">
        <v>123</v>
      </c>
      <c r="B30" s="2"/>
      <c r="C30" s="23"/>
      <c r="D30" s="23"/>
      <c r="E30" s="23"/>
      <c r="F30" s="23"/>
      <c r="G30" s="23"/>
      <c r="H30" s="23"/>
      <c r="I30" s="23"/>
      <c r="J30" s="23"/>
      <c r="K30" s="23"/>
      <c r="L30" s="23"/>
      <c r="M30" s="2"/>
      <c r="N30" s="2"/>
      <c r="O30" s="2"/>
      <c r="P30" s="2"/>
      <c r="Q30" s="2"/>
      <c r="R30" s="2"/>
      <c r="S30" s="2"/>
    </row>
    <row r="31" spans="1:19" x14ac:dyDescent="0.25">
      <c r="A31" s="8" t="s">
        <v>45</v>
      </c>
      <c r="B31" s="2"/>
      <c r="C31" s="14">
        <v>-1748</v>
      </c>
      <c r="D31" s="14">
        <v>-549</v>
      </c>
      <c r="E31" s="14">
        <v>-647</v>
      </c>
      <c r="F31" s="14">
        <v>-552</v>
      </c>
      <c r="G31" s="23"/>
      <c r="H31" s="14">
        <v>-2440</v>
      </c>
      <c r="I31" s="14">
        <v>-773</v>
      </c>
      <c r="J31" s="14">
        <v>-571</v>
      </c>
      <c r="K31" s="14">
        <v>-621</v>
      </c>
      <c r="L31" s="14">
        <v>-475</v>
      </c>
      <c r="M31" s="2"/>
      <c r="N31" s="2"/>
      <c r="O31" s="2"/>
      <c r="P31" s="2"/>
      <c r="Q31" s="2"/>
      <c r="R31" s="2"/>
      <c r="S31" s="2"/>
    </row>
    <row r="32" spans="1:19" ht="15.6" x14ac:dyDescent="0.25">
      <c r="A32" s="8" t="s">
        <v>124</v>
      </c>
      <c r="B32" s="2"/>
      <c r="C32" s="14">
        <v>-43</v>
      </c>
      <c r="D32" s="14">
        <v>-19</v>
      </c>
      <c r="E32" s="14">
        <v>-14</v>
      </c>
      <c r="F32" s="14">
        <v>-10</v>
      </c>
      <c r="G32" s="23"/>
      <c r="H32" s="14">
        <v>-64</v>
      </c>
      <c r="I32" s="14">
        <v>-27</v>
      </c>
      <c r="J32" s="14">
        <v>-19</v>
      </c>
      <c r="K32" s="14">
        <v>-6</v>
      </c>
      <c r="L32" s="14">
        <v>-12</v>
      </c>
      <c r="M32" s="2"/>
      <c r="N32" s="2"/>
      <c r="O32" s="2"/>
      <c r="P32" s="2"/>
      <c r="Q32" s="2"/>
      <c r="R32" s="2"/>
      <c r="S32" s="2"/>
    </row>
    <row r="33" spans="1:19" x14ac:dyDescent="0.25">
      <c r="A33" s="8" t="s">
        <v>125</v>
      </c>
      <c r="B33" s="2"/>
      <c r="C33" s="23"/>
      <c r="D33" s="23"/>
      <c r="E33" s="23"/>
      <c r="F33" s="23"/>
      <c r="G33" s="23"/>
      <c r="H33" s="23"/>
      <c r="I33" s="23"/>
      <c r="J33" s="23"/>
      <c r="K33" s="23"/>
      <c r="L33" s="23"/>
      <c r="M33" s="2"/>
      <c r="N33" s="2"/>
      <c r="O33" s="2"/>
      <c r="P33" s="2"/>
      <c r="Q33" s="2"/>
      <c r="R33" s="2"/>
      <c r="S33" s="2"/>
    </row>
    <row r="34" spans="1:19" ht="15.6" x14ac:dyDescent="0.25">
      <c r="A34" s="8" t="s">
        <v>126</v>
      </c>
      <c r="B34" s="2"/>
      <c r="C34" s="14">
        <v>-147</v>
      </c>
      <c r="D34" s="14">
        <v>-42</v>
      </c>
      <c r="E34" s="14">
        <v>32</v>
      </c>
      <c r="F34" s="14">
        <v>-137</v>
      </c>
      <c r="G34" s="23"/>
      <c r="H34" s="14">
        <v>-116</v>
      </c>
      <c r="I34" s="14">
        <v>167</v>
      </c>
      <c r="J34" s="14">
        <v>-145</v>
      </c>
      <c r="K34" s="14">
        <v>-46</v>
      </c>
      <c r="L34" s="14">
        <v>-92</v>
      </c>
      <c r="M34" s="2"/>
      <c r="N34" s="2"/>
      <c r="O34" s="2"/>
      <c r="P34" s="2"/>
      <c r="Q34" s="2"/>
      <c r="R34" s="2"/>
      <c r="S34" s="2"/>
    </row>
    <row r="35" spans="1:19" x14ac:dyDescent="0.25">
      <c r="A35" s="8" t="s">
        <v>127</v>
      </c>
      <c r="B35" s="2"/>
      <c r="C35" s="14">
        <v>0</v>
      </c>
      <c r="D35" s="14">
        <v>0</v>
      </c>
      <c r="E35" s="14">
        <v>0</v>
      </c>
      <c r="F35" s="14">
        <v>0</v>
      </c>
      <c r="G35" s="23"/>
      <c r="H35" s="14">
        <v>-1077</v>
      </c>
      <c r="I35" s="14">
        <v>-5</v>
      </c>
      <c r="J35" s="14">
        <v>-471</v>
      </c>
      <c r="K35" s="14">
        <v>-601</v>
      </c>
      <c r="L35" s="14">
        <v>0</v>
      </c>
      <c r="M35" s="2"/>
      <c r="N35" s="2"/>
      <c r="O35" s="2"/>
      <c r="P35" s="2"/>
      <c r="Q35" s="2"/>
      <c r="R35" s="2"/>
      <c r="S35" s="2"/>
    </row>
    <row r="36" spans="1:19" x14ac:dyDescent="0.25">
      <c r="A36" s="28" t="s">
        <v>128</v>
      </c>
      <c r="B36" s="2"/>
      <c r="C36" s="31">
        <v>-4</v>
      </c>
      <c r="D36" s="14">
        <v>-11</v>
      </c>
      <c r="E36" s="31">
        <v>47</v>
      </c>
      <c r="F36" s="31">
        <v>-40</v>
      </c>
      <c r="G36" s="23"/>
      <c r="H36" s="31">
        <v>-70</v>
      </c>
      <c r="I36" s="31">
        <v>-32</v>
      </c>
      <c r="J36" s="31">
        <v>-4</v>
      </c>
      <c r="K36" s="31">
        <v>-22</v>
      </c>
      <c r="L36" s="31">
        <v>-12</v>
      </c>
      <c r="M36" s="2"/>
      <c r="N36" s="2"/>
      <c r="O36" s="2"/>
      <c r="P36" s="2"/>
      <c r="Q36" s="2"/>
      <c r="R36" s="2"/>
      <c r="S36" s="2"/>
    </row>
    <row r="37" spans="1:19" x14ac:dyDescent="0.25">
      <c r="A37" s="17" t="s">
        <v>129</v>
      </c>
      <c r="B37" s="2"/>
      <c r="C37" s="31">
        <f>SUM(C31:C36)</f>
        <v>-1942</v>
      </c>
      <c r="D37" s="49">
        <f>SUM(D31:D36)</f>
        <v>-621</v>
      </c>
      <c r="E37" s="31">
        <f>SUM(E31:E36)</f>
        <v>-582</v>
      </c>
      <c r="F37" s="31">
        <f>SUM(F31:F36)</f>
        <v>-739</v>
      </c>
      <c r="G37" s="23"/>
      <c r="H37" s="31">
        <f>SUM(H31:H36)</f>
        <v>-3767</v>
      </c>
      <c r="I37" s="31">
        <f>SUM(I31:I36)</f>
        <v>-670</v>
      </c>
      <c r="J37" s="31">
        <f>SUM(J31:J36)</f>
        <v>-1210</v>
      </c>
      <c r="K37" s="31">
        <f>SUM(K31:K36)</f>
        <v>-1296</v>
      </c>
      <c r="L37" s="31">
        <f>SUM(L31:L36)</f>
        <v>-591</v>
      </c>
      <c r="M37" s="2"/>
      <c r="N37" s="2"/>
      <c r="O37" s="2"/>
      <c r="P37" s="2"/>
      <c r="Q37" s="2"/>
      <c r="R37" s="2"/>
      <c r="S37" s="2"/>
    </row>
    <row r="38" spans="1:19" x14ac:dyDescent="0.25">
      <c r="A38" s="2"/>
      <c r="B38" s="2"/>
      <c r="C38" s="23"/>
      <c r="D38" s="23"/>
      <c r="E38" s="23"/>
      <c r="F38" s="23"/>
      <c r="G38" s="23"/>
      <c r="H38" s="23"/>
      <c r="I38" s="23"/>
      <c r="J38" s="23"/>
      <c r="K38" s="23"/>
      <c r="L38" s="23"/>
      <c r="M38" s="2"/>
      <c r="N38" s="2"/>
      <c r="O38" s="2"/>
      <c r="P38" s="2"/>
      <c r="Q38" s="2"/>
      <c r="R38" s="2"/>
      <c r="S38" s="2"/>
    </row>
    <row r="39" spans="1:19" x14ac:dyDescent="0.25">
      <c r="A39" s="7" t="s">
        <v>130</v>
      </c>
      <c r="B39" s="2"/>
      <c r="C39" s="23"/>
      <c r="D39" s="23"/>
      <c r="E39" s="23"/>
      <c r="F39" s="23"/>
      <c r="G39" s="23"/>
      <c r="H39" s="23"/>
      <c r="I39" s="23"/>
      <c r="J39" s="23"/>
      <c r="K39" s="23"/>
      <c r="L39" s="23"/>
      <c r="M39" s="2"/>
      <c r="N39" s="2"/>
      <c r="O39" s="2"/>
      <c r="P39" s="2"/>
      <c r="Q39" s="2"/>
      <c r="R39" s="2"/>
      <c r="S39" s="2"/>
    </row>
    <row r="40" spans="1:19" x14ac:dyDescent="0.25">
      <c r="A40" s="8" t="str">
        <f>IF(C40&gt;0,"Net proceeds received (repayments) on short-term borrowings","Net (repayment) proceeds received on short-term borrowings")</f>
        <v>Net proceeds received (repayments) on short-term borrowings</v>
      </c>
      <c r="B40" s="2"/>
      <c r="C40" s="14">
        <v>250</v>
      </c>
      <c r="D40" s="14">
        <v>0</v>
      </c>
      <c r="E40" s="14">
        <v>45</v>
      </c>
      <c r="F40" s="14">
        <v>205</v>
      </c>
      <c r="G40" s="23"/>
      <c r="H40" s="14">
        <v>-42</v>
      </c>
      <c r="I40" s="14">
        <v>-59</v>
      </c>
      <c r="J40" s="14">
        <v>-158</v>
      </c>
      <c r="K40" s="14">
        <v>-18</v>
      </c>
      <c r="L40" s="14">
        <v>193</v>
      </c>
      <c r="M40" s="2"/>
      <c r="N40" s="2"/>
      <c r="O40" s="2"/>
      <c r="P40" s="2"/>
      <c r="Q40" s="2"/>
      <c r="R40" s="2"/>
      <c r="S40" s="2"/>
    </row>
    <row r="41" spans="1:19" x14ac:dyDescent="0.25">
      <c r="A41" s="8" t="str">
        <f>IF(C41&gt;0,"Net issuance (repayment) of long-term debt","Net (repayment) issuance of long-term debt")</f>
        <v>Net (repayment) issuance of long-term debt</v>
      </c>
      <c r="B41" s="2"/>
      <c r="C41" s="14">
        <v>-481</v>
      </c>
      <c r="D41" s="14">
        <v>-215</v>
      </c>
      <c r="E41" s="14">
        <v>-385</v>
      </c>
      <c r="F41" s="14">
        <v>119</v>
      </c>
      <c r="G41" s="48"/>
      <c r="H41" s="14">
        <v>754</v>
      </c>
      <c r="I41" s="14">
        <v>82</v>
      </c>
      <c r="J41" s="14">
        <v>141</v>
      </c>
      <c r="K41" s="14">
        <v>482</v>
      </c>
      <c r="L41" s="14">
        <v>49</v>
      </c>
      <c r="M41" s="2"/>
      <c r="N41" s="2"/>
      <c r="O41" s="2"/>
      <c r="P41" s="2"/>
      <c r="Q41" s="2"/>
      <c r="R41" s="2"/>
      <c r="S41" s="2"/>
    </row>
    <row r="42" spans="1:19" x14ac:dyDescent="0.25">
      <c r="A42" s="81" t="s">
        <v>205</v>
      </c>
      <c r="B42" s="2"/>
      <c r="C42" s="14"/>
      <c r="D42" s="14"/>
      <c r="E42" s="14"/>
      <c r="F42" s="14"/>
      <c r="G42" s="48"/>
      <c r="H42" s="14"/>
      <c r="I42" s="14"/>
      <c r="J42" s="14"/>
      <c r="K42" s="14"/>
      <c r="L42" s="14"/>
      <c r="M42" s="2"/>
      <c r="N42" s="2"/>
      <c r="O42" s="2"/>
      <c r="P42" s="2"/>
      <c r="Q42" s="2"/>
      <c r="R42" s="2"/>
      <c r="S42" s="2"/>
    </row>
    <row r="43" spans="1:19" s="70" customFormat="1" x14ac:dyDescent="0.25">
      <c r="A43" s="80" t="s">
        <v>204</v>
      </c>
      <c r="B43" s="71"/>
      <c r="C43" s="14">
        <v>-17</v>
      </c>
      <c r="D43" s="14">
        <v>25</v>
      </c>
      <c r="E43" s="14">
        <v>-23</v>
      </c>
      <c r="F43" s="14">
        <v>-19</v>
      </c>
      <c r="G43" s="48"/>
      <c r="H43" s="14">
        <v>129</v>
      </c>
      <c r="I43" s="14">
        <v>-25</v>
      </c>
      <c r="J43" s="14">
        <v>0</v>
      </c>
      <c r="K43" s="14">
        <v>0</v>
      </c>
      <c r="L43" s="14">
        <v>154</v>
      </c>
      <c r="M43" s="71"/>
      <c r="N43" s="71"/>
      <c r="O43" s="71"/>
      <c r="P43" s="71"/>
      <c r="Q43" s="71"/>
      <c r="R43" s="71"/>
      <c r="S43" s="71"/>
    </row>
    <row r="44" spans="1:19" x14ac:dyDescent="0.25">
      <c r="A44" s="8" t="s">
        <v>131</v>
      </c>
      <c r="B44" s="2"/>
      <c r="C44" s="14">
        <v>0</v>
      </c>
      <c r="D44" s="14">
        <v>0</v>
      </c>
      <c r="E44" s="14">
        <v>0</v>
      </c>
      <c r="F44" s="14">
        <v>0</v>
      </c>
      <c r="G44" s="23"/>
      <c r="H44" s="14">
        <v>-9</v>
      </c>
      <c r="I44" s="14">
        <v>-9</v>
      </c>
      <c r="J44" s="14">
        <v>0</v>
      </c>
      <c r="K44" s="14">
        <v>0</v>
      </c>
      <c r="L44" s="14">
        <v>0</v>
      </c>
      <c r="M44" s="2"/>
      <c r="N44" s="2"/>
      <c r="O44" s="2"/>
      <c r="P44" s="2"/>
      <c r="Q44" s="2"/>
      <c r="R44" s="2"/>
      <c r="S44" s="2"/>
    </row>
    <row r="45" spans="1:19" x14ac:dyDescent="0.25">
      <c r="A45" s="8" t="s">
        <v>132</v>
      </c>
      <c r="B45" s="2"/>
      <c r="C45" s="14">
        <v>-741</v>
      </c>
      <c r="D45" s="14">
        <v>-247</v>
      </c>
      <c r="E45" s="14">
        <v>-247</v>
      </c>
      <c r="F45" s="14">
        <v>-247</v>
      </c>
      <c r="G45" s="23"/>
      <c r="H45" s="14">
        <v>-977</v>
      </c>
      <c r="I45" s="14">
        <v>-247</v>
      </c>
      <c r="J45" s="14">
        <v>-247</v>
      </c>
      <c r="K45" s="14">
        <v>-248</v>
      </c>
      <c r="L45" s="14">
        <v>-235</v>
      </c>
      <c r="M45" s="2"/>
      <c r="N45" s="2"/>
      <c r="O45" s="2"/>
      <c r="P45" s="2"/>
      <c r="Q45" s="2"/>
      <c r="R45" s="2"/>
      <c r="S45" s="2"/>
    </row>
    <row r="46" spans="1:19" x14ac:dyDescent="0.25">
      <c r="A46" s="28" t="s">
        <v>128</v>
      </c>
      <c r="B46" s="2"/>
      <c r="C46" s="31">
        <v>5</v>
      </c>
      <c r="D46" s="31">
        <v>5</v>
      </c>
      <c r="E46" s="31">
        <v>0</v>
      </c>
      <c r="F46" s="31">
        <v>0</v>
      </c>
      <c r="G46" s="23"/>
      <c r="H46" s="31">
        <v>0</v>
      </c>
      <c r="I46" s="31">
        <v>0</v>
      </c>
      <c r="J46" s="31">
        <v>0</v>
      </c>
      <c r="K46" s="31">
        <v>0</v>
      </c>
      <c r="L46" s="31">
        <v>0</v>
      </c>
      <c r="M46" s="2"/>
      <c r="N46" s="2"/>
      <c r="O46" s="2"/>
      <c r="P46" s="2"/>
      <c r="Q46" s="2"/>
      <c r="R46" s="2"/>
      <c r="S46" s="2"/>
    </row>
    <row r="47" spans="1:19" x14ac:dyDescent="0.25">
      <c r="A47" s="10" t="str">
        <f>IF(C47&gt;0,"Cash provided by (used in) financing activities","Cash (used in) provided by financing activities")</f>
        <v>Cash (used in) provided by financing activities</v>
      </c>
      <c r="B47" s="2"/>
      <c r="C47" s="31">
        <f>SUM(C40:C46)</f>
        <v>-984</v>
      </c>
      <c r="D47" s="50">
        <f>SUM(D40:D46)</f>
        <v>-432</v>
      </c>
      <c r="E47" s="31">
        <f>SUM(E40:E46)</f>
        <v>-610</v>
      </c>
      <c r="F47" s="31">
        <f>SUM(F40:F46)</f>
        <v>58</v>
      </c>
      <c r="G47" s="23"/>
      <c r="H47" s="31">
        <f>SUM(H40:H46)</f>
        <v>-145</v>
      </c>
      <c r="I47" s="31">
        <f>SUM(I40:I46)</f>
        <v>-258</v>
      </c>
      <c r="J47" s="31">
        <f>SUM(J40:J46)</f>
        <v>-264</v>
      </c>
      <c r="K47" s="31">
        <f>SUM(K40:K46)</f>
        <v>216</v>
      </c>
      <c r="L47" s="31">
        <f>SUM(L40:L46)</f>
        <v>161</v>
      </c>
      <c r="M47" s="2"/>
      <c r="N47" s="2"/>
      <c r="O47" s="2"/>
      <c r="P47" s="2"/>
      <c r="Q47" s="2"/>
      <c r="R47" s="2"/>
      <c r="S47" s="2"/>
    </row>
    <row r="48" spans="1:19" x14ac:dyDescent="0.25">
      <c r="A48" s="2"/>
      <c r="B48" s="2"/>
      <c r="C48" s="23"/>
      <c r="D48" s="23"/>
      <c r="E48" s="23"/>
      <c r="F48" s="23"/>
      <c r="G48" s="23"/>
      <c r="H48" s="23"/>
      <c r="I48" s="23"/>
      <c r="J48" s="23"/>
      <c r="K48" s="23"/>
      <c r="L48" s="23"/>
      <c r="M48" s="2"/>
      <c r="N48" s="2"/>
      <c r="O48" s="2"/>
      <c r="P48" s="2"/>
      <c r="Q48" s="2"/>
      <c r="R48" s="2"/>
      <c r="S48" s="2"/>
    </row>
    <row r="49" spans="1:19" x14ac:dyDescent="0.25">
      <c r="A49" s="7" t="s">
        <v>133</v>
      </c>
      <c r="B49" s="2"/>
      <c r="C49" s="14">
        <f>C28+C37+C47</f>
        <v>-22</v>
      </c>
      <c r="D49" s="14">
        <f>D28+D37+D47</f>
        <v>132</v>
      </c>
      <c r="E49" s="14">
        <f>E28+E37+E47</f>
        <v>-71</v>
      </c>
      <c r="F49" s="14">
        <f>F28+F37+F47</f>
        <v>-83</v>
      </c>
      <c r="G49" s="23"/>
      <c r="H49" s="14">
        <f>H28+H37+H47</f>
        <v>-165</v>
      </c>
      <c r="I49" s="14">
        <f>I28+I37+I47</f>
        <v>22</v>
      </c>
      <c r="J49" s="14">
        <f>J28+J37+J47</f>
        <v>-18</v>
      </c>
      <c r="K49" s="14">
        <f>K28+K37+K47</f>
        <v>34</v>
      </c>
      <c r="L49" s="14">
        <f>L28+L37+L47</f>
        <v>-203</v>
      </c>
      <c r="M49" s="2"/>
      <c r="N49" s="2"/>
      <c r="O49" s="2"/>
      <c r="P49" s="2"/>
      <c r="Q49" s="2"/>
      <c r="R49" s="2"/>
      <c r="S49" s="2"/>
    </row>
    <row r="50" spans="1:19" x14ac:dyDescent="0.25">
      <c r="A50" s="17" t="str">
        <f>IF(C50&gt;0,"Cash and cash equivalents (bank advances), beginning of period","(Bank advances) cash and cash equivalents, beginning of period")</f>
        <v>Cash and cash equivalents (bank advances), beginning of period</v>
      </c>
      <c r="B50" s="2"/>
      <c r="C50" s="31">
        <v>11</v>
      </c>
      <c r="D50" s="31">
        <v>-143</v>
      </c>
      <c r="E50" s="31">
        <v>-72</v>
      </c>
      <c r="F50" s="31">
        <v>11</v>
      </c>
      <c r="G50" s="23"/>
      <c r="H50" s="31">
        <v>176</v>
      </c>
      <c r="I50" s="31">
        <v>-11</v>
      </c>
      <c r="J50" s="31">
        <v>7</v>
      </c>
      <c r="K50" s="31">
        <v>-27</v>
      </c>
      <c r="L50" s="31">
        <v>176</v>
      </c>
      <c r="M50" s="2"/>
      <c r="N50" s="2"/>
      <c r="O50" s="2"/>
      <c r="P50" s="2"/>
      <c r="Q50" s="2"/>
      <c r="R50" s="2"/>
      <c r="S50" s="2"/>
    </row>
    <row r="51" spans="1:19" x14ac:dyDescent="0.25">
      <c r="A51" s="4" t="str">
        <f>IF(C51&gt;0,"Cash and cash equivalents (bank advances), end of period","(Bank advances) cash and cash equivalents, end of period")</f>
        <v>(Bank advances) cash and cash equivalents, end of period</v>
      </c>
      <c r="B51" s="2"/>
      <c r="C51" s="40">
        <v>-11</v>
      </c>
      <c r="D51" s="26">
        <v>-11</v>
      </c>
      <c r="E51" s="40">
        <v>-143</v>
      </c>
      <c r="F51" s="40">
        <v>-72</v>
      </c>
      <c r="G51" s="23"/>
      <c r="H51" s="40">
        <v>11</v>
      </c>
      <c r="I51" s="40">
        <v>11</v>
      </c>
      <c r="J51" s="40">
        <v>-11</v>
      </c>
      <c r="K51" s="40">
        <v>7</v>
      </c>
      <c r="L51" s="40">
        <v>-27</v>
      </c>
      <c r="M51" s="2"/>
      <c r="N51" s="2"/>
      <c r="O51" s="2"/>
      <c r="P51" s="2"/>
      <c r="Q51" s="2"/>
      <c r="R51" s="2"/>
      <c r="S51" s="2"/>
    </row>
    <row r="52" spans="1:19" x14ac:dyDescent="0.25">
      <c r="A52" s="2"/>
      <c r="B52" s="2"/>
      <c r="C52" s="2"/>
      <c r="D52" s="2"/>
      <c r="E52" s="2"/>
      <c r="F52" s="2"/>
      <c r="G52" s="2"/>
      <c r="H52" s="2"/>
      <c r="I52" s="2"/>
      <c r="J52" s="2"/>
      <c r="K52" s="2"/>
      <c r="L52" s="2"/>
      <c r="M52" s="2"/>
      <c r="N52" s="2"/>
      <c r="O52" s="2"/>
      <c r="P52" s="2"/>
      <c r="Q52" s="2"/>
      <c r="R52" s="2"/>
      <c r="S52" s="2"/>
    </row>
    <row r="53" spans="1:19" ht="35.4" customHeight="1" x14ac:dyDescent="0.25">
      <c r="A53" s="93" t="s">
        <v>206</v>
      </c>
      <c r="B53" s="89"/>
      <c r="C53" s="89"/>
      <c r="D53" s="90"/>
      <c r="E53" s="89"/>
      <c r="F53" s="89"/>
      <c r="G53" s="89"/>
      <c r="H53" s="89"/>
      <c r="I53" s="89"/>
      <c r="J53" s="89"/>
      <c r="K53" s="89"/>
      <c r="L53" s="89"/>
      <c r="M53" s="2"/>
      <c r="N53" s="2"/>
      <c r="O53" s="2"/>
      <c r="P53" s="2"/>
      <c r="Q53" s="2"/>
      <c r="R53" s="2"/>
      <c r="S53" s="2"/>
    </row>
    <row r="54" spans="1:19" x14ac:dyDescent="0.25">
      <c r="A54" s="2"/>
      <c r="B54" s="2"/>
      <c r="C54" s="2"/>
      <c r="D54" s="2"/>
      <c r="E54" s="2"/>
      <c r="F54" s="2"/>
      <c r="G54" s="2"/>
      <c r="H54" s="2"/>
      <c r="I54" s="2"/>
      <c r="J54" s="2"/>
      <c r="K54" s="2"/>
      <c r="L54" s="2"/>
      <c r="M54" s="2"/>
      <c r="N54" s="2"/>
      <c r="O54" s="2"/>
      <c r="P54" s="2"/>
      <c r="Q54" s="2"/>
      <c r="R54" s="2"/>
      <c r="S54" s="2"/>
    </row>
    <row r="55" spans="1:19" x14ac:dyDescent="0.25">
      <c r="A55" s="2"/>
      <c r="B55" s="2"/>
      <c r="C55" s="2"/>
      <c r="D55" s="2"/>
      <c r="E55" s="2"/>
      <c r="F55" s="2"/>
      <c r="G55" s="2"/>
      <c r="H55" s="2"/>
      <c r="I55" s="2"/>
      <c r="J55" s="2"/>
      <c r="K55" s="2"/>
      <c r="L55" s="2"/>
      <c r="M55" s="2"/>
      <c r="N55" s="2"/>
      <c r="O55" s="2"/>
      <c r="P55" s="2"/>
      <c r="Q55" s="2"/>
      <c r="R55" s="2"/>
      <c r="S55" s="2"/>
    </row>
    <row r="56" spans="1:19" x14ac:dyDescent="0.25">
      <c r="A56" s="2"/>
      <c r="B56" s="2"/>
      <c r="C56" s="2"/>
      <c r="D56" s="2"/>
      <c r="E56" s="2"/>
      <c r="F56" s="2"/>
      <c r="G56" s="2"/>
      <c r="H56" s="2"/>
      <c r="I56" s="2"/>
      <c r="J56" s="2"/>
      <c r="K56" s="2"/>
      <c r="L56" s="2"/>
      <c r="M56" s="2"/>
      <c r="N56" s="2"/>
      <c r="O56" s="2"/>
      <c r="P56" s="2"/>
      <c r="Q56" s="2"/>
      <c r="R56" s="2"/>
      <c r="S56" s="2"/>
    </row>
    <row r="57" spans="1:19" x14ac:dyDescent="0.25">
      <c r="A57" s="2"/>
      <c r="B57" s="2"/>
      <c r="C57" s="2"/>
      <c r="D57" s="2"/>
      <c r="E57" s="2"/>
      <c r="F57" s="2"/>
      <c r="G57" s="2"/>
      <c r="H57" s="2"/>
      <c r="I57" s="2"/>
      <c r="J57" s="2"/>
      <c r="K57" s="2"/>
      <c r="L57" s="2"/>
      <c r="M57" s="2"/>
      <c r="N57" s="2"/>
      <c r="O57" s="2"/>
      <c r="P57" s="2"/>
      <c r="Q57" s="2"/>
      <c r="R57" s="2"/>
      <c r="S57" s="2"/>
    </row>
    <row r="58" spans="1:19" x14ac:dyDescent="0.25">
      <c r="A58" s="2"/>
      <c r="B58" s="2"/>
      <c r="C58" s="2"/>
      <c r="D58" s="2"/>
      <c r="E58" s="2"/>
      <c r="F58" s="2"/>
      <c r="G58" s="2"/>
      <c r="H58" s="2"/>
      <c r="I58" s="2"/>
      <c r="J58" s="2"/>
      <c r="K58" s="2"/>
      <c r="L58" s="2"/>
      <c r="M58" s="2"/>
      <c r="N58" s="2"/>
      <c r="O58" s="2"/>
      <c r="P58" s="2"/>
      <c r="Q58" s="2"/>
      <c r="R58" s="2"/>
      <c r="S58" s="2"/>
    </row>
    <row r="59" spans="1:19" x14ac:dyDescent="0.25">
      <c r="A59" s="2"/>
      <c r="B59" s="2"/>
      <c r="C59" s="2"/>
      <c r="D59" s="2"/>
      <c r="E59" s="2"/>
      <c r="F59" s="2"/>
      <c r="G59" s="2"/>
      <c r="H59" s="2"/>
      <c r="I59" s="2"/>
      <c r="J59" s="2"/>
      <c r="K59" s="2"/>
      <c r="L59" s="2"/>
      <c r="M59" s="2"/>
      <c r="N59" s="2"/>
      <c r="O59" s="2"/>
      <c r="P59" s="2"/>
      <c r="Q59" s="2"/>
      <c r="R59" s="2"/>
      <c r="S59" s="2"/>
    </row>
    <row r="60" spans="1:19" x14ac:dyDescent="0.25">
      <c r="A60" s="2"/>
      <c r="B60" s="2"/>
      <c r="C60" s="2"/>
      <c r="D60" s="2"/>
      <c r="E60" s="2"/>
      <c r="F60" s="2"/>
      <c r="G60" s="2"/>
      <c r="H60" s="2"/>
      <c r="I60" s="2"/>
      <c r="J60" s="2"/>
      <c r="K60" s="2"/>
      <c r="L60" s="2"/>
      <c r="M60" s="2"/>
      <c r="N60" s="2"/>
      <c r="O60" s="2"/>
      <c r="P60" s="2"/>
      <c r="Q60" s="2"/>
      <c r="R60" s="2"/>
      <c r="S60" s="2"/>
    </row>
    <row r="61" spans="1:19" x14ac:dyDescent="0.25">
      <c r="A61" s="2"/>
      <c r="B61" s="2"/>
      <c r="C61" s="2"/>
      <c r="D61" s="2"/>
      <c r="E61" s="2"/>
      <c r="F61" s="2"/>
      <c r="G61" s="2"/>
      <c r="H61" s="2"/>
      <c r="I61" s="2"/>
      <c r="J61" s="2"/>
      <c r="K61" s="2"/>
      <c r="L61" s="2"/>
      <c r="M61" s="2"/>
      <c r="N61" s="2"/>
      <c r="O61" s="2"/>
      <c r="P61" s="2"/>
      <c r="Q61" s="2"/>
      <c r="R61" s="2"/>
      <c r="S61" s="2"/>
    </row>
    <row r="62" spans="1:19" x14ac:dyDescent="0.25">
      <c r="A62" s="2"/>
      <c r="B62" s="2"/>
      <c r="C62" s="2"/>
      <c r="D62" s="2"/>
      <c r="E62" s="2"/>
      <c r="F62" s="2"/>
      <c r="G62" s="2"/>
      <c r="H62" s="2"/>
      <c r="I62" s="2"/>
      <c r="J62" s="2"/>
      <c r="K62" s="2"/>
      <c r="L62" s="2"/>
      <c r="M62" s="2"/>
      <c r="N62" s="2"/>
      <c r="O62" s="2"/>
      <c r="P62" s="2"/>
      <c r="Q62" s="2"/>
      <c r="R62" s="2"/>
      <c r="S62" s="2"/>
    </row>
    <row r="63" spans="1:19" x14ac:dyDescent="0.25">
      <c r="A63" s="2"/>
      <c r="B63" s="2"/>
      <c r="C63" s="2"/>
      <c r="D63" s="2"/>
      <c r="E63" s="2"/>
      <c r="F63" s="2"/>
      <c r="G63" s="2"/>
      <c r="H63" s="2"/>
      <c r="I63" s="2"/>
      <c r="J63" s="2"/>
      <c r="K63" s="2"/>
      <c r="L63" s="2"/>
      <c r="M63" s="2"/>
      <c r="N63" s="2"/>
      <c r="O63" s="2"/>
      <c r="P63" s="2"/>
      <c r="Q63" s="2"/>
      <c r="R63" s="2"/>
      <c r="S63" s="2"/>
    </row>
    <row r="64" spans="1:19" x14ac:dyDescent="0.25">
      <c r="A64" s="2"/>
      <c r="B64" s="2"/>
      <c r="C64" s="2"/>
      <c r="D64" s="2"/>
      <c r="E64" s="2"/>
      <c r="F64" s="2"/>
      <c r="G64" s="2"/>
      <c r="H64" s="2"/>
      <c r="I64" s="2"/>
      <c r="J64" s="2"/>
      <c r="K64" s="2"/>
      <c r="L64" s="2"/>
      <c r="M64" s="2"/>
      <c r="N64" s="2"/>
      <c r="O64" s="2"/>
      <c r="P64" s="2"/>
      <c r="Q64" s="2"/>
      <c r="R64" s="2"/>
      <c r="S64" s="2"/>
    </row>
    <row r="65" spans="1:19" x14ac:dyDescent="0.25">
      <c r="A65" s="2"/>
      <c r="B65" s="2"/>
      <c r="C65" s="2"/>
      <c r="D65" s="2"/>
      <c r="E65" s="2"/>
      <c r="F65" s="2"/>
      <c r="G65" s="2"/>
      <c r="H65" s="2"/>
      <c r="I65" s="2"/>
      <c r="J65" s="2"/>
      <c r="K65" s="2"/>
      <c r="L65" s="2"/>
      <c r="M65" s="2"/>
      <c r="N65" s="2"/>
      <c r="O65" s="2"/>
      <c r="P65" s="2"/>
      <c r="Q65" s="2"/>
      <c r="R65" s="2"/>
      <c r="S65" s="2"/>
    </row>
    <row r="66" spans="1:19" x14ac:dyDescent="0.25">
      <c r="A66" s="2"/>
      <c r="B66" s="2"/>
      <c r="C66" s="2"/>
      <c r="D66" s="2"/>
      <c r="E66" s="2"/>
      <c r="F66" s="2"/>
      <c r="G66" s="2"/>
      <c r="H66" s="2"/>
      <c r="I66" s="2"/>
      <c r="J66" s="2"/>
      <c r="K66" s="2"/>
      <c r="L66" s="2"/>
      <c r="M66" s="2"/>
      <c r="N66" s="2"/>
      <c r="O66" s="2"/>
      <c r="P66" s="2"/>
      <c r="Q66" s="2"/>
      <c r="R66" s="2"/>
      <c r="S66" s="2"/>
    </row>
    <row r="67" spans="1:19" x14ac:dyDescent="0.25">
      <c r="A67" s="2"/>
      <c r="B67" s="2"/>
      <c r="C67" s="2"/>
      <c r="D67" s="2"/>
      <c r="E67" s="2"/>
      <c r="F67" s="2"/>
      <c r="G67" s="2"/>
      <c r="H67" s="2"/>
      <c r="I67" s="2"/>
      <c r="J67" s="2"/>
      <c r="K67" s="2"/>
      <c r="L67" s="2"/>
      <c r="M67" s="2"/>
      <c r="N67" s="2"/>
      <c r="O67" s="2"/>
      <c r="P67" s="2"/>
      <c r="Q67" s="2"/>
      <c r="R67" s="2"/>
      <c r="S67" s="2"/>
    </row>
    <row r="68" spans="1:19" x14ac:dyDescent="0.25">
      <c r="A68" s="2"/>
      <c r="B68" s="2"/>
      <c r="C68" s="2"/>
      <c r="D68" s="2"/>
      <c r="E68" s="2"/>
      <c r="F68" s="2"/>
      <c r="G68" s="2"/>
      <c r="H68" s="2"/>
      <c r="I68" s="2"/>
      <c r="J68" s="2"/>
      <c r="K68" s="2"/>
      <c r="L68" s="2"/>
      <c r="M68" s="2"/>
      <c r="N68" s="2"/>
      <c r="O68" s="2"/>
      <c r="P68" s="2"/>
      <c r="Q68" s="2"/>
      <c r="R68" s="2"/>
      <c r="S68" s="2"/>
    </row>
    <row r="69" spans="1:19" x14ac:dyDescent="0.25">
      <c r="A69" s="2"/>
      <c r="B69" s="2"/>
      <c r="C69" s="2"/>
      <c r="D69" s="2"/>
      <c r="E69" s="2"/>
      <c r="F69" s="2"/>
      <c r="G69" s="2"/>
      <c r="H69" s="2"/>
      <c r="I69" s="2"/>
      <c r="J69" s="2"/>
      <c r="K69" s="2"/>
      <c r="L69" s="2"/>
      <c r="M69" s="2"/>
      <c r="N69" s="2"/>
      <c r="O69" s="2"/>
      <c r="P69" s="2"/>
      <c r="Q69" s="2"/>
      <c r="R69" s="2"/>
      <c r="S69" s="2"/>
    </row>
    <row r="70" spans="1:19" x14ac:dyDescent="0.25">
      <c r="A70" s="2"/>
      <c r="B70" s="2"/>
      <c r="C70" s="2"/>
      <c r="D70" s="2"/>
      <c r="E70" s="2"/>
      <c r="F70" s="2"/>
      <c r="G70" s="2"/>
      <c r="H70" s="2"/>
      <c r="I70" s="2"/>
      <c r="J70" s="2"/>
      <c r="K70" s="2"/>
      <c r="L70" s="2"/>
      <c r="M70" s="2"/>
      <c r="N70" s="2"/>
      <c r="O70" s="2"/>
      <c r="P70" s="2"/>
      <c r="Q70" s="2"/>
      <c r="R70" s="2"/>
      <c r="S70" s="2"/>
    </row>
    <row r="71" spans="1:19" x14ac:dyDescent="0.25">
      <c r="A71" s="2"/>
      <c r="B71" s="2"/>
      <c r="C71" s="2"/>
      <c r="D71" s="2"/>
      <c r="E71" s="2"/>
      <c r="F71" s="2"/>
      <c r="G71" s="2"/>
      <c r="H71" s="2"/>
      <c r="I71" s="2"/>
      <c r="J71" s="2"/>
      <c r="K71" s="2"/>
      <c r="L71" s="2"/>
      <c r="M71" s="2"/>
      <c r="N71" s="2"/>
      <c r="O71" s="2"/>
      <c r="P71" s="2"/>
      <c r="Q71" s="2"/>
      <c r="R71" s="2"/>
      <c r="S71" s="2"/>
    </row>
    <row r="72" spans="1:19" x14ac:dyDescent="0.25">
      <c r="A72" s="2"/>
      <c r="B72" s="2"/>
      <c r="C72" s="2"/>
      <c r="D72" s="2"/>
      <c r="E72" s="2"/>
      <c r="F72" s="2"/>
      <c r="G72" s="2"/>
      <c r="H72" s="2"/>
      <c r="I72" s="2"/>
      <c r="J72" s="2"/>
      <c r="K72" s="2"/>
      <c r="L72" s="2"/>
      <c r="M72" s="2"/>
      <c r="N72" s="2"/>
      <c r="O72" s="2"/>
      <c r="P72" s="2"/>
      <c r="Q72" s="2"/>
      <c r="R72" s="2"/>
      <c r="S72" s="2"/>
    </row>
    <row r="73" spans="1:19" x14ac:dyDescent="0.25">
      <c r="A73" s="2"/>
      <c r="B73" s="2"/>
      <c r="C73" s="2"/>
      <c r="D73" s="2"/>
      <c r="E73" s="2"/>
      <c r="F73" s="2"/>
      <c r="G73" s="2"/>
      <c r="H73" s="2"/>
      <c r="I73" s="2"/>
      <c r="J73" s="2"/>
      <c r="K73" s="2"/>
      <c r="L73" s="2"/>
      <c r="M73" s="2"/>
      <c r="N73" s="2"/>
      <c r="O73" s="2"/>
      <c r="P73" s="2"/>
      <c r="Q73" s="2"/>
      <c r="R73" s="2"/>
      <c r="S73" s="2"/>
    </row>
    <row r="74" spans="1:19" x14ac:dyDescent="0.25">
      <c r="A74" s="2"/>
      <c r="B74" s="2"/>
      <c r="C74" s="2"/>
      <c r="D74" s="2"/>
      <c r="E74" s="2"/>
      <c r="F74" s="2"/>
      <c r="G74" s="2"/>
      <c r="H74" s="2"/>
      <c r="I74" s="2"/>
      <c r="J74" s="2"/>
      <c r="K74" s="2"/>
      <c r="L74" s="2"/>
      <c r="M74" s="2"/>
      <c r="N74" s="2"/>
      <c r="O74" s="2"/>
      <c r="P74" s="2"/>
      <c r="Q74" s="2"/>
      <c r="R74" s="2"/>
      <c r="S74" s="2"/>
    </row>
    <row r="75" spans="1:19" x14ac:dyDescent="0.25">
      <c r="A75" s="2"/>
      <c r="B75" s="2"/>
      <c r="C75" s="2"/>
      <c r="D75" s="2"/>
      <c r="E75" s="2"/>
      <c r="F75" s="2"/>
      <c r="G75" s="2"/>
      <c r="H75" s="2"/>
      <c r="I75" s="2"/>
      <c r="J75" s="2"/>
      <c r="K75" s="2"/>
      <c r="L75" s="2"/>
      <c r="M75" s="2"/>
      <c r="N75" s="2"/>
      <c r="O75" s="2"/>
      <c r="P75" s="2"/>
      <c r="Q75" s="2"/>
      <c r="R75" s="2"/>
      <c r="S75" s="2"/>
    </row>
    <row r="76" spans="1:19" x14ac:dyDescent="0.25">
      <c r="A76" s="2"/>
      <c r="B76" s="2"/>
      <c r="C76" s="2"/>
      <c r="D76" s="2"/>
      <c r="E76" s="2"/>
      <c r="F76" s="2"/>
      <c r="G76" s="2"/>
      <c r="H76" s="2"/>
      <c r="I76" s="2"/>
      <c r="J76" s="2"/>
      <c r="K76" s="2"/>
      <c r="L76" s="2"/>
      <c r="M76" s="2"/>
      <c r="N76" s="2"/>
      <c r="O76" s="2"/>
      <c r="P76" s="2"/>
      <c r="Q76" s="2"/>
      <c r="R76" s="2"/>
      <c r="S76" s="2"/>
    </row>
    <row r="77" spans="1:19" x14ac:dyDescent="0.25">
      <c r="A77" s="2"/>
      <c r="B77" s="2"/>
      <c r="C77" s="2"/>
      <c r="D77" s="2"/>
      <c r="E77" s="2"/>
      <c r="F77" s="2"/>
      <c r="G77" s="2"/>
      <c r="H77" s="2"/>
      <c r="I77" s="2"/>
      <c r="J77" s="2"/>
      <c r="K77" s="2"/>
      <c r="L77" s="2"/>
      <c r="M77" s="2"/>
      <c r="N77" s="2"/>
      <c r="O77" s="2"/>
      <c r="P77" s="2"/>
      <c r="Q77" s="2"/>
      <c r="R77" s="2"/>
      <c r="S77" s="2"/>
    </row>
    <row r="78" spans="1:19" x14ac:dyDescent="0.25">
      <c r="A78" s="2"/>
      <c r="B78" s="2"/>
      <c r="C78" s="2"/>
      <c r="D78" s="2"/>
      <c r="E78" s="2"/>
      <c r="F78" s="2"/>
      <c r="G78" s="2"/>
      <c r="H78" s="2"/>
      <c r="I78" s="2"/>
      <c r="J78" s="2"/>
      <c r="K78" s="2"/>
      <c r="L78" s="2"/>
      <c r="M78" s="2"/>
      <c r="N78" s="2"/>
      <c r="O78" s="2"/>
      <c r="P78" s="2"/>
      <c r="Q78" s="2"/>
      <c r="R78" s="2"/>
      <c r="S78" s="2"/>
    </row>
    <row r="79" spans="1:19" x14ac:dyDescent="0.25">
      <c r="A79" s="2"/>
      <c r="B79" s="2"/>
      <c r="C79" s="2"/>
      <c r="D79" s="2"/>
      <c r="E79" s="2"/>
      <c r="F79" s="2"/>
      <c r="G79" s="2"/>
      <c r="H79" s="2"/>
      <c r="I79" s="2"/>
      <c r="J79" s="2"/>
      <c r="K79" s="2"/>
      <c r="L79" s="2"/>
      <c r="M79" s="2"/>
      <c r="N79" s="2"/>
      <c r="O79" s="2"/>
      <c r="P79" s="2"/>
      <c r="Q79" s="2"/>
      <c r="R79" s="2"/>
      <c r="S79" s="2"/>
    </row>
    <row r="80" spans="1:19" x14ac:dyDescent="0.25">
      <c r="A80" s="2"/>
      <c r="B80" s="2"/>
      <c r="C80" s="2"/>
      <c r="D80" s="2"/>
      <c r="E80" s="2"/>
      <c r="F80" s="2"/>
      <c r="G80" s="2"/>
      <c r="H80" s="2"/>
      <c r="I80" s="2"/>
      <c r="J80" s="2"/>
      <c r="K80" s="2"/>
      <c r="L80" s="2"/>
      <c r="M80" s="2"/>
      <c r="N80" s="2"/>
      <c r="O80" s="2"/>
      <c r="P80" s="2"/>
      <c r="Q80" s="2"/>
      <c r="R80" s="2"/>
      <c r="S80" s="2"/>
    </row>
    <row r="81" spans="1:19" x14ac:dyDescent="0.25">
      <c r="A81" s="2"/>
      <c r="B81" s="2"/>
      <c r="C81" s="2"/>
      <c r="D81" s="2"/>
      <c r="E81" s="2"/>
      <c r="F81" s="2"/>
      <c r="G81" s="2"/>
      <c r="H81" s="2"/>
      <c r="I81" s="2"/>
      <c r="J81" s="2"/>
      <c r="K81" s="2"/>
      <c r="L81" s="2"/>
      <c r="M81" s="2"/>
      <c r="N81" s="2"/>
      <c r="O81" s="2"/>
      <c r="P81" s="2"/>
      <c r="Q81" s="2"/>
      <c r="R81" s="2"/>
      <c r="S81" s="2"/>
    </row>
    <row r="82" spans="1:19" x14ac:dyDescent="0.25">
      <c r="A82" s="2"/>
      <c r="B82" s="2"/>
      <c r="C82" s="2"/>
      <c r="D82" s="2"/>
      <c r="E82" s="2"/>
      <c r="F82" s="2"/>
      <c r="G82" s="2"/>
      <c r="H82" s="2"/>
      <c r="I82" s="2"/>
      <c r="J82" s="2"/>
      <c r="K82" s="2"/>
      <c r="L82" s="2"/>
      <c r="M82" s="2"/>
      <c r="N82" s="2"/>
      <c r="O82" s="2"/>
      <c r="P82" s="2"/>
      <c r="Q82" s="2"/>
      <c r="R82" s="2"/>
      <c r="S82" s="2"/>
    </row>
    <row r="83" spans="1:19" x14ac:dyDescent="0.25">
      <c r="A83" s="2"/>
      <c r="B83" s="2"/>
      <c r="C83" s="2"/>
      <c r="D83" s="2"/>
      <c r="E83" s="2"/>
      <c r="F83" s="2"/>
      <c r="G83" s="2"/>
      <c r="H83" s="2"/>
      <c r="I83" s="2"/>
      <c r="J83" s="2"/>
      <c r="K83" s="2"/>
      <c r="L83" s="2"/>
      <c r="M83" s="2"/>
      <c r="N83" s="2"/>
      <c r="O83" s="2"/>
      <c r="P83" s="2"/>
      <c r="Q83" s="2"/>
      <c r="R83" s="2"/>
      <c r="S83" s="2"/>
    </row>
    <row r="84" spans="1:19" x14ac:dyDescent="0.25">
      <c r="A84" s="2"/>
      <c r="B84" s="2"/>
      <c r="C84" s="2"/>
      <c r="D84" s="2"/>
      <c r="E84" s="2"/>
      <c r="F84" s="2"/>
      <c r="G84" s="2"/>
      <c r="H84" s="2"/>
      <c r="I84" s="2"/>
      <c r="J84" s="2"/>
      <c r="K84" s="2"/>
      <c r="L84" s="2"/>
      <c r="M84" s="2"/>
      <c r="N84" s="2"/>
      <c r="O84" s="2"/>
      <c r="P84" s="2"/>
      <c r="Q84" s="2"/>
      <c r="R84" s="2"/>
      <c r="S84" s="2"/>
    </row>
    <row r="85" spans="1:19" x14ac:dyDescent="0.25">
      <c r="A85" s="2"/>
      <c r="B85" s="2"/>
      <c r="C85" s="2"/>
      <c r="D85" s="2"/>
      <c r="E85" s="2"/>
      <c r="F85" s="2"/>
      <c r="G85" s="2"/>
      <c r="H85" s="2"/>
      <c r="I85" s="2"/>
      <c r="J85" s="2"/>
      <c r="K85" s="2"/>
      <c r="L85" s="2"/>
      <c r="M85" s="2"/>
      <c r="N85" s="2"/>
      <c r="O85" s="2"/>
      <c r="P85" s="2"/>
      <c r="Q85" s="2"/>
      <c r="R85" s="2"/>
      <c r="S85" s="2"/>
    </row>
    <row r="86" spans="1:19" x14ac:dyDescent="0.25">
      <c r="A86" s="2"/>
      <c r="B86" s="2"/>
      <c r="C86" s="2"/>
      <c r="D86" s="2"/>
      <c r="E86" s="2"/>
      <c r="F86" s="2"/>
      <c r="G86" s="2"/>
      <c r="H86" s="2"/>
      <c r="I86" s="2"/>
      <c r="J86" s="2"/>
      <c r="K86" s="2"/>
      <c r="L86" s="2"/>
      <c r="M86" s="2"/>
      <c r="N86" s="2"/>
      <c r="O86" s="2"/>
      <c r="P86" s="2"/>
      <c r="Q86" s="2"/>
      <c r="R86" s="2"/>
      <c r="S86" s="2"/>
    </row>
    <row r="87" spans="1:19" x14ac:dyDescent="0.25">
      <c r="A87" s="2"/>
      <c r="B87" s="2"/>
      <c r="C87" s="2"/>
      <c r="D87" s="2"/>
      <c r="E87" s="2"/>
      <c r="F87" s="2"/>
      <c r="G87" s="2"/>
      <c r="H87" s="2"/>
      <c r="I87" s="2"/>
      <c r="J87" s="2"/>
      <c r="K87" s="2"/>
      <c r="L87" s="2"/>
      <c r="M87" s="2"/>
      <c r="N87" s="2"/>
      <c r="O87" s="2"/>
      <c r="P87" s="2"/>
      <c r="Q87" s="2"/>
      <c r="R87" s="2"/>
      <c r="S87" s="2"/>
    </row>
    <row r="88" spans="1:19" x14ac:dyDescent="0.25">
      <c r="A88" s="2"/>
      <c r="B88" s="2"/>
      <c r="C88" s="2"/>
      <c r="D88" s="2"/>
      <c r="E88" s="2"/>
      <c r="F88" s="2"/>
      <c r="G88" s="2"/>
      <c r="H88" s="2"/>
      <c r="I88" s="2"/>
      <c r="J88" s="2"/>
      <c r="K88" s="2"/>
      <c r="L88" s="2"/>
      <c r="M88" s="2"/>
      <c r="N88" s="2"/>
      <c r="O88" s="2"/>
      <c r="P88" s="2"/>
      <c r="Q88" s="2"/>
      <c r="R88" s="2"/>
      <c r="S88" s="2"/>
    </row>
    <row r="89" spans="1:19" x14ac:dyDescent="0.25">
      <c r="A89" s="2"/>
      <c r="B89" s="2"/>
      <c r="C89" s="2"/>
      <c r="D89" s="2"/>
      <c r="E89" s="2"/>
      <c r="F89" s="2"/>
      <c r="G89" s="2"/>
      <c r="H89" s="2"/>
      <c r="I89" s="2"/>
      <c r="J89" s="2"/>
      <c r="K89" s="2"/>
      <c r="L89" s="2"/>
      <c r="M89" s="2"/>
      <c r="N89" s="2"/>
      <c r="O89" s="2"/>
      <c r="P89" s="2"/>
      <c r="Q89" s="2"/>
      <c r="R89" s="2"/>
      <c r="S89" s="2"/>
    </row>
    <row r="90" spans="1:19" x14ac:dyDescent="0.25">
      <c r="A90" s="2"/>
      <c r="B90" s="2"/>
      <c r="C90" s="2"/>
      <c r="D90" s="2"/>
      <c r="E90" s="2"/>
      <c r="F90" s="2"/>
      <c r="G90" s="2"/>
      <c r="H90" s="2"/>
      <c r="I90" s="2"/>
      <c r="J90" s="2"/>
      <c r="K90" s="2"/>
      <c r="L90" s="2"/>
      <c r="M90" s="2"/>
      <c r="N90" s="2"/>
      <c r="O90" s="2"/>
      <c r="P90" s="2"/>
      <c r="Q90" s="2"/>
      <c r="R90" s="2"/>
      <c r="S90" s="2"/>
    </row>
    <row r="91" spans="1:19" x14ac:dyDescent="0.25">
      <c r="A91" s="2"/>
      <c r="B91" s="2"/>
      <c r="C91" s="2"/>
      <c r="D91" s="2"/>
      <c r="E91" s="2"/>
      <c r="F91" s="2"/>
      <c r="G91" s="2"/>
      <c r="H91" s="2"/>
      <c r="I91" s="2"/>
      <c r="J91" s="2"/>
      <c r="K91" s="2"/>
      <c r="L91" s="2"/>
      <c r="M91" s="2"/>
      <c r="N91" s="2"/>
      <c r="O91" s="2"/>
      <c r="P91" s="2"/>
      <c r="Q91" s="2"/>
      <c r="R91" s="2"/>
      <c r="S91" s="2"/>
    </row>
    <row r="92" spans="1:19" x14ac:dyDescent="0.25">
      <c r="A92" s="2"/>
      <c r="B92" s="2"/>
      <c r="C92" s="2"/>
      <c r="D92" s="2"/>
      <c r="E92" s="2"/>
      <c r="F92" s="2"/>
      <c r="G92" s="2"/>
      <c r="H92" s="2"/>
      <c r="I92" s="2"/>
      <c r="J92" s="2"/>
      <c r="K92" s="2"/>
      <c r="L92" s="2"/>
      <c r="M92" s="2"/>
      <c r="N92" s="2"/>
      <c r="O92" s="2"/>
      <c r="P92" s="2"/>
      <c r="Q92" s="2"/>
      <c r="R92" s="2"/>
      <c r="S92" s="2"/>
    </row>
    <row r="93" spans="1:19" x14ac:dyDescent="0.25">
      <c r="A93" s="2"/>
      <c r="B93" s="2"/>
      <c r="C93" s="2"/>
      <c r="D93" s="2"/>
      <c r="E93" s="2"/>
      <c r="F93" s="2"/>
      <c r="G93" s="2"/>
      <c r="H93" s="2"/>
      <c r="I93" s="2"/>
      <c r="J93" s="2"/>
      <c r="K93" s="2"/>
      <c r="L93" s="2"/>
      <c r="M93" s="2"/>
      <c r="N93" s="2"/>
      <c r="O93" s="2"/>
      <c r="P93" s="2"/>
      <c r="Q93" s="2"/>
      <c r="R93" s="2"/>
      <c r="S93" s="2"/>
    </row>
    <row r="94" spans="1:19" x14ac:dyDescent="0.25">
      <c r="A94" s="2"/>
      <c r="B94" s="2"/>
      <c r="C94" s="2"/>
      <c r="D94" s="2"/>
      <c r="E94" s="2"/>
      <c r="F94" s="2"/>
      <c r="G94" s="2"/>
      <c r="H94" s="2"/>
      <c r="I94" s="2"/>
      <c r="J94" s="2"/>
      <c r="K94" s="2"/>
      <c r="L94" s="2"/>
      <c r="M94" s="2"/>
      <c r="N94" s="2"/>
      <c r="O94" s="2"/>
      <c r="P94" s="2"/>
      <c r="Q94" s="2"/>
      <c r="R94" s="2"/>
      <c r="S94" s="2"/>
    </row>
    <row r="95" spans="1:19" x14ac:dyDescent="0.25">
      <c r="A95" s="2"/>
      <c r="B95" s="2"/>
      <c r="C95" s="2"/>
      <c r="D95" s="2"/>
      <c r="E95" s="2"/>
      <c r="F95" s="2"/>
      <c r="G95" s="2"/>
      <c r="H95" s="2"/>
      <c r="I95" s="2"/>
      <c r="J95" s="2"/>
      <c r="K95" s="2"/>
      <c r="L95" s="2"/>
      <c r="M95" s="2"/>
      <c r="N95" s="2"/>
      <c r="O95" s="2"/>
      <c r="P95" s="2"/>
      <c r="Q95" s="2"/>
      <c r="R95" s="2"/>
      <c r="S95" s="2"/>
    </row>
    <row r="96" spans="1:19" x14ac:dyDescent="0.25">
      <c r="A96" s="2"/>
      <c r="B96" s="2"/>
      <c r="C96" s="2"/>
      <c r="D96" s="2"/>
      <c r="E96" s="2"/>
      <c r="F96" s="2"/>
      <c r="G96" s="2"/>
      <c r="H96" s="2"/>
      <c r="I96" s="2"/>
      <c r="J96" s="2"/>
      <c r="K96" s="2"/>
      <c r="L96" s="2"/>
      <c r="M96" s="2"/>
      <c r="N96" s="2"/>
      <c r="O96" s="2"/>
      <c r="P96" s="2"/>
      <c r="Q96" s="2"/>
      <c r="R96" s="2"/>
      <c r="S96" s="2"/>
    </row>
    <row r="97" spans="1:19" x14ac:dyDescent="0.25">
      <c r="A97" s="2"/>
      <c r="B97" s="2"/>
      <c r="C97" s="2"/>
      <c r="D97" s="2"/>
      <c r="E97" s="2"/>
      <c r="F97" s="2"/>
      <c r="G97" s="2"/>
      <c r="H97" s="2"/>
      <c r="I97" s="2"/>
      <c r="J97" s="2"/>
      <c r="K97" s="2"/>
      <c r="L97" s="2"/>
      <c r="M97" s="2"/>
      <c r="N97" s="2"/>
      <c r="O97" s="2"/>
      <c r="P97" s="2"/>
      <c r="Q97" s="2"/>
      <c r="R97" s="2"/>
      <c r="S97" s="2"/>
    </row>
    <row r="98" spans="1:19" x14ac:dyDescent="0.25">
      <c r="A98" s="2"/>
      <c r="B98" s="2"/>
      <c r="C98" s="2"/>
      <c r="D98" s="2"/>
      <c r="E98" s="2"/>
      <c r="F98" s="2"/>
      <c r="G98" s="2"/>
      <c r="H98" s="2"/>
      <c r="I98" s="2"/>
      <c r="J98" s="2"/>
      <c r="K98" s="2"/>
      <c r="L98" s="2"/>
      <c r="M98" s="2"/>
      <c r="N98" s="2"/>
      <c r="O98" s="2"/>
      <c r="P98" s="2"/>
      <c r="Q98" s="2"/>
      <c r="R98" s="2"/>
      <c r="S98" s="2"/>
    </row>
    <row r="99" spans="1:19" x14ac:dyDescent="0.25">
      <c r="A99" s="2"/>
      <c r="B99" s="2"/>
      <c r="C99" s="2"/>
      <c r="D99" s="2"/>
      <c r="E99" s="2"/>
      <c r="F99" s="2"/>
      <c r="G99" s="2"/>
      <c r="H99" s="2"/>
      <c r="I99" s="2"/>
      <c r="J99" s="2"/>
      <c r="K99" s="2"/>
      <c r="L99" s="2"/>
      <c r="M99" s="2"/>
      <c r="N99" s="2"/>
      <c r="O99" s="2"/>
      <c r="P99" s="2"/>
      <c r="Q99" s="2"/>
      <c r="R99" s="2"/>
      <c r="S99" s="2"/>
    </row>
  </sheetData>
  <mergeCells count="1">
    <mergeCell ref="A53:L53"/>
  </mergeCells>
  <pageMargins left="0.70866141732283472" right="0.70866141732283472" top="0.74803149606299213" bottom="0.74803149606299213" header="0.31496062992125984" footer="0.31496062992125984"/>
  <pageSetup scale="69" orientation="landscape" r:id="rId1"/>
  <headerFooter>
    <oddFooter>&amp;C&amp;"Arial,Regular"&amp;P&amp;R&amp;"Arial,Regular"Rogers Communications Inc.
Supplemental Financial Information -  Third Quarter 2016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
  <sheetViews>
    <sheetView zoomScaleNormal="100" workbookViewId="0"/>
  </sheetViews>
  <sheetFormatPr defaultColWidth="21.44140625" defaultRowHeight="13.2" x14ac:dyDescent="0.25"/>
  <cols>
    <col min="1" max="1" width="59.77734375" customWidth="1"/>
    <col min="2" max="2" width="1.77734375" customWidth="1"/>
    <col min="3" max="6" width="14.33203125" customWidth="1"/>
    <col min="7" max="7" width="1.77734375" customWidth="1"/>
    <col min="8" max="12" width="14.33203125" customWidth="1"/>
  </cols>
  <sheetData>
    <row r="1" spans="1:27" x14ac:dyDescent="0.25">
      <c r="A1" s="1" t="s">
        <v>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1" t="s">
        <v>14</v>
      </c>
      <c r="B2" s="2"/>
      <c r="C2" s="2"/>
      <c r="D2" s="2"/>
      <c r="E2" s="2"/>
      <c r="F2" s="2"/>
      <c r="G2" s="2"/>
      <c r="H2" s="2"/>
      <c r="I2" s="2"/>
      <c r="J2" s="2"/>
      <c r="K2" s="2"/>
      <c r="L2" s="2"/>
      <c r="M2" s="2"/>
      <c r="N2" s="2"/>
      <c r="O2" s="2"/>
      <c r="P2" s="2"/>
      <c r="Q2" s="2"/>
      <c r="R2" s="2"/>
      <c r="S2" s="2"/>
      <c r="T2" s="2"/>
      <c r="U2" s="2"/>
      <c r="V2" s="2"/>
      <c r="W2" s="2"/>
      <c r="X2" s="2"/>
      <c r="Y2" s="2"/>
      <c r="Z2" s="2"/>
      <c r="AA2" s="2"/>
    </row>
    <row r="3" spans="1:27" x14ac:dyDescent="0.25">
      <c r="A3" s="1" t="s">
        <v>2</v>
      </c>
      <c r="B3" s="2"/>
      <c r="C3" s="2"/>
      <c r="D3" s="2"/>
      <c r="E3" s="2"/>
      <c r="F3" s="2"/>
      <c r="G3" s="2"/>
      <c r="H3" s="2"/>
      <c r="I3" s="2"/>
      <c r="J3" s="2"/>
      <c r="K3" s="2"/>
      <c r="L3" s="2"/>
      <c r="M3" s="2"/>
      <c r="N3" s="2"/>
      <c r="O3" s="2"/>
      <c r="P3" s="2"/>
      <c r="Q3" s="2"/>
      <c r="R3" s="2"/>
      <c r="S3" s="2"/>
      <c r="T3" s="2"/>
      <c r="U3" s="2"/>
      <c r="V3" s="2"/>
      <c r="W3" s="2"/>
      <c r="X3" s="2"/>
      <c r="Y3" s="2"/>
      <c r="Z3" s="2"/>
      <c r="AA3" s="2"/>
    </row>
    <row r="4" spans="1:27" x14ac:dyDescent="0.25">
      <c r="A4" s="2"/>
      <c r="B4" s="2"/>
      <c r="C4" s="3">
        <v>2016</v>
      </c>
      <c r="D4" s="2"/>
      <c r="E4" s="2"/>
      <c r="F4" s="2"/>
      <c r="G4" s="2"/>
      <c r="H4" s="3">
        <v>2015</v>
      </c>
      <c r="I4" s="2"/>
      <c r="J4" s="2"/>
      <c r="K4" s="2"/>
      <c r="L4" s="2"/>
      <c r="M4" s="2"/>
      <c r="N4" s="2"/>
      <c r="O4" s="2"/>
      <c r="P4" s="2"/>
      <c r="Q4" s="2"/>
      <c r="R4" s="2"/>
      <c r="S4" s="2"/>
      <c r="T4" s="2"/>
      <c r="U4" s="2"/>
      <c r="V4" s="2"/>
      <c r="W4" s="2"/>
      <c r="X4" s="2"/>
      <c r="Y4" s="2"/>
      <c r="Z4" s="2"/>
      <c r="AA4" s="2"/>
    </row>
    <row r="5" spans="1:27" ht="15.6" x14ac:dyDescent="0.25">
      <c r="A5" s="4" t="s">
        <v>134</v>
      </c>
      <c r="B5" s="2"/>
      <c r="C5" s="5" t="s">
        <v>4</v>
      </c>
      <c r="D5" s="5" t="s">
        <v>5</v>
      </c>
      <c r="E5" s="5" t="s">
        <v>6</v>
      </c>
      <c r="F5" s="5" t="s">
        <v>7</v>
      </c>
      <c r="G5" s="2"/>
      <c r="H5" s="5" t="s">
        <v>4</v>
      </c>
      <c r="I5" s="5" t="s">
        <v>8</v>
      </c>
      <c r="J5" s="5" t="s">
        <v>135</v>
      </c>
      <c r="K5" s="5" t="s">
        <v>10</v>
      </c>
      <c r="L5" s="5" t="s">
        <v>11</v>
      </c>
      <c r="M5" s="2"/>
      <c r="N5" s="2"/>
      <c r="O5" s="2"/>
      <c r="P5" s="2"/>
      <c r="Q5" s="2"/>
      <c r="R5" s="2"/>
      <c r="S5" s="2"/>
      <c r="T5" s="2"/>
      <c r="U5" s="2"/>
      <c r="V5" s="2"/>
      <c r="W5" s="2"/>
      <c r="X5" s="2"/>
      <c r="Y5" s="2"/>
      <c r="Z5" s="2"/>
      <c r="AA5" s="2"/>
    </row>
    <row r="6" spans="1:27" x14ac:dyDescent="0.25">
      <c r="A6" s="22"/>
      <c r="B6" s="2"/>
      <c r="C6" s="2"/>
      <c r="D6" s="2"/>
      <c r="E6" s="2"/>
      <c r="F6" s="2"/>
      <c r="G6" s="2"/>
      <c r="H6" s="2"/>
      <c r="I6" s="2"/>
      <c r="J6" s="2"/>
      <c r="K6" s="2"/>
      <c r="L6" s="2"/>
      <c r="M6" s="2"/>
      <c r="N6" s="2"/>
      <c r="O6" s="2"/>
      <c r="P6" s="2"/>
      <c r="Q6" s="2"/>
      <c r="R6" s="2"/>
      <c r="S6" s="2"/>
      <c r="T6" s="2"/>
      <c r="U6" s="2"/>
      <c r="V6" s="2"/>
      <c r="W6" s="2"/>
      <c r="X6" s="2"/>
      <c r="Y6" s="2"/>
      <c r="Z6" s="2"/>
      <c r="AA6" s="2"/>
    </row>
    <row r="7" spans="1:27" x14ac:dyDescent="0.25">
      <c r="A7" s="7" t="s">
        <v>13</v>
      </c>
      <c r="B7" s="2"/>
      <c r="C7" s="2"/>
      <c r="D7" s="2"/>
      <c r="E7" s="2"/>
      <c r="F7" s="2"/>
      <c r="G7" s="2"/>
      <c r="H7" s="2"/>
      <c r="I7" s="2"/>
      <c r="J7" s="2"/>
      <c r="K7" s="2"/>
      <c r="L7" s="2"/>
      <c r="M7" s="2"/>
      <c r="N7" s="2"/>
      <c r="O7" s="2"/>
      <c r="P7" s="2"/>
      <c r="Q7" s="2"/>
      <c r="R7" s="2"/>
      <c r="S7" s="2"/>
      <c r="T7" s="2"/>
      <c r="U7" s="2"/>
      <c r="V7" s="2"/>
      <c r="W7" s="2"/>
      <c r="X7" s="2"/>
      <c r="Y7" s="2"/>
      <c r="Z7" s="2"/>
      <c r="AA7" s="2"/>
    </row>
    <row r="8" spans="1:27" x14ac:dyDescent="0.25">
      <c r="A8" s="8" t="s">
        <v>136</v>
      </c>
      <c r="B8" s="2"/>
      <c r="C8" s="9">
        <v>5400</v>
      </c>
      <c r="D8" s="9">
        <v>1878</v>
      </c>
      <c r="E8" s="14">
        <v>1788</v>
      </c>
      <c r="F8" s="14">
        <v>1734</v>
      </c>
      <c r="G8" s="2"/>
      <c r="H8" s="14">
        <v>6902</v>
      </c>
      <c r="I8" s="14">
        <v>1747</v>
      </c>
      <c r="J8" s="14">
        <v>1776</v>
      </c>
      <c r="K8" s="14">
        <v>1707</v>
      </c>
      <c r="L8" s="14">
        <v>1672</v>
      </c>
      <c r="M8" s="2"/>
      <c r="N8" s="2"/>
      <c r="O8" s="2"/>
      <c r="P8" s="2"/>
      <c r="Q8" s="2"/>
      <c r="R8" s="2"/>
      <c r="S8" s="2"/>
      <c r="T8" s="2"/>
      <c r="U8" s="2"/>
      <c r="V8" s="2"/>
      <c r="W8" s="2"/>
      <c r="X8" s="2"/>
      <c r="Y8" s="2"/>
      <c r="Z8" s="2"/>
      <c r="AA8" s="2"/>
    </row>
    <row r="9" spans="1:27" x14ac:dyDescent="0.25">
      <c r="A9" s="28" t="s">
        <v>137</v>
      </c>
      <c r="B9" s="2"/>
      <c r="C9" s="12">
        <v>458</v>
      </c>
      <c r="D9" s="12">
        <v>159</v>
      </c>
      <c r="E9" s="31">
        <v>143</v>
      </c>
      <c r="F9" s="31">
        <v>156</v>
      </c>
      <c r="G9" s="2"/>
      <c r="H9" s="31">
        <v>749</v>
      </c>
      <c r="I9" s="31">
        <v>234</v>
      </c>
      <c r="J9" s="31">
        <v>197</v>
      </c>
      <c r="K9" s="31">
        <v>196</v>
      </c>
      <c r="L9" s="31">
        <v>122</v>
      </c>
      <c r="M9" s="2"/>
      <c r="N9" s="2"/>
      <c r="O9" s="2"/>
      <c r="P9" s="2"/>
      <c r="Q9" s="2"/>
      <c r="R9" s="2"/>
      <c r="S9" s="2"/>
      <c r="T9" s="2"/>
      <c r="U9" s="2"/>
      <c r="V9" s="2"/>
      <c r="W9" s="2"/>
      <c r="X9" s="2"/>
      <c r="Y9" s="2"/>
      <c r="Z9" s="2"/>
      <c r="AA9" s="2"/>
    </row>
    <row r="10" spans="1:27" x14ac:dyDescent="0.25">
      <c r="A10" s="17" t="s">
        <v>13</v>
      </c>
      <c r="B10" s="2"/>
      <c r="C10" s="12">
        <f>C9+C8</f>
        <v>5858</v>
      </c>
      <c r="D10" s="12">
        <f>D9+D8</f>
        <v>2037</v>
      </c>
      <c r="E10" s="12">
        <f>E9+E8</f>
        <v>1931</v>
      </c>
      <c r="F10" s="12">
        <f>F9+F8</f>
        <v>1890</v>
      </c>
      <c r="G10" s="2"/>
      <c r="H10" s="31">
        <f>H9+H8</f>
        <v>7651</v>
      </c>
      <c r="I10" s="31">
        <f>I9+I8</f>
        <v>1981</v>
      </c>
      <c r="J10" s="31">
        <f>J9+J8</f>
        <v>1973</v>
      </c>
      <c r="K10" s="31">
        <f>K9+K8</f>
        <v>1903</v>
      </c>
      <c r="L10" s="31">
        <f>L9+L8</f>
        <v>1794</v>
      </c>
      <c r="M10" s="2"/>
      <c r="N10" s="2"/>
      <c r="O10" s="2"/>
      <c r="P10" s="2"/>
      <c r="Q10" s="2"/>
      <c r="R10" s="2"/>
      <c r="S10" s="2"/>
      <c r="T10" s="2"/>
      <c r="U10" s="2"/>
      <c r="V10" s="2"/>
      <c r="W10" s="2"/>
      <c r="X10" s="2"/>
      <c r="Y10" s="2"/>
      <c r="Z10" s="2"/>
      <c r="AA10" s="2"/>
    </row>
    <row r="11" spans="1:27"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row>
    <row r="12" spans="1:27" x14ac:dyDescent="0.25">
      <c r="A12" s="7" t="s">
        <v>138</v>
      </c>
      <c r="B12" s="2"/>
      <c r="C12" s="2"/>
      <c r="D12" s="2"/>
      <c r="E12" s="2"/>
      <c r="F12" s="2"/>
      <c r="G12" s="2"/>
      <c r="H12" s="2"/>
      <c r="I12" s="2"/>
      <c r="J12" s="2"/>
      <c r="K12" s="2"/>
      <c r="L12" s="2"/>
      <c r="M12" s="2"/>
      <c r="N12" s="2"/>
      <c r="O12" s="2"/>
      <c r="P12" s="2"/>
      <c r="Q12" s="2"/>
      <c r="R12" s="2"/>
      <c r="S12" s="2"/>
      <c r="T12" s="2"/>
      <c r="U12" s="2"/>
      <c r="V12" s="2"/>
      <c r="W12" s="2"/>
      <c r="X12" s="2"/>
      <c r="Y12" s="2"/>
      <c r="Z12" s="2"/>
      <c r="AA12" s="2"/>
    </row>
    <row r="13" spans="1:27" x14ac:dyDescent="0.25">
      <c r="A13" s="8" t="s">
        <v>139</v>
      </c>
      <c r="B13" s="2"/>
      <c r="C13" s="9">
        <v>1363</v>
      </c>
      <c r="D13" s="9">
        <v>469</v>
      </c>
      <c r="E13" s="14">
        <v>434</v>
      </c>
      <c r="F13" s="14">
        <v>460</v>
      </c>
      <c r="G13" s="2"/>
      <c r="H13" s="14">
        <v>1845</v>
      </c>
      <c r="I13" s="14">
        <v>569</v>
      </c>
      <c r="J13" s="14">
        <v>460</v>
      </c>
      <c r="K13" s="14">
        <v>423</v>
      </c>
      <c r="L13" s="14">
        <v>393</v>
      </c>
      <c r="M13" s="2"/>
      <c r="N13" s="2"/>
      <c r="O13" s="2"/>
      <c r="P13" s="2"/>
      <c r="Q13" s="2"/>
      <c r="R13" s="2"/>
      <c r="S13" s="2"/>
      <c r="T13" s="2"/>
      <c r="U13" s="2"/>
      <c r="V13" s="2"/>
      <c r="W13" s="2"/>
      <c r="X13" s="2"/>
      <c r="Y13" s="2"/>
      <c r="Z13" s="2"/>
      <c r="AA13" s="2"/>
    </row>
    <row r="14" spans="1:27" x14ac:dyDescent="0.25">
      <c r="A14" s="28" t="s">
        <v>140</v>
      </c>
      <c r="B14" s="2"/>
      <c r="C14" s="12">
        <v>2002</v>
      </c>
      <c r="D14" s="12">
        <v>684</v>
      </c>
      <c r="E14" s="31">
        <v>651</v>
      </c>
      <c r="F14" s="31">
        <v>667</v>
      </c>
      <c r="G14" s="2"/>
      <c r="H14" s="31">
        <v>2567</v>
      </c>
      <c r="I14" s="31">
        <v>658</v>
      </c>
      <c r="J14" s="31">
        <v>634</v>
      </c>
      <c r="K14" s="31">
        <v>639</v>
      </c>
      <c r="L14" s="31">
        <v>636</v>
      </c>
      <c r="M14" s="2"/>
      <c r="N14" s="2"/>
      <c r="O14" s="2"/>
      <c r="P14" s="2"/>
      <c r="Q14" s="2"/>
      <c r="R14" s="2"/>
      <c r="S14" s="2"/>
      <c r="T14" s="2"/>
      <c r="U14" s="2"/>
      <c r="V14" s="2"/>
      <c r="W14" s="2"/>
      <c r="X14" s="2"/>
      <c r="Y14" s="2"/>
      <c r="Z14" s="2"/>
      <c r="AA14" s="2"/>
    </row>
    <row r="15" spans="1:27" x14ac:dyDescent="0.25">
      <c r="A15" s="10" t="s">
        <v>138</v>
      </c>
      <c r="B15" s="2"/>
      <c r="C15" s="12">
        <f>C14+C13</f>
        <v>3365</v>
      </c>
      <c r="D15" s="12">
        <f>D14+D13</f>
        <v>1153</v>
      </c>
      <c r="E15" s="50">
        <f>E14+E13</f>
        <v>1085</v>
      </c>
      <c r="F15" s="50">
        <f>F14+F13</f>
        <v>1127</v>
      </c>
      <c r="G15" s="2"/>
      <c r="H15" s="50">
        <f>H14+H13</f>
        <v>4412</v>
      </c>
      <c r="I15" s="50">
        <f>I14+I13</f>
        <v>1227</v>
      </c>
      <c r="J15" s="50">
        <f>J14+J13</f>
        <v>1094</v>
      </c>
      <c r="K15" s="50">
        <f>K14+K13</f>
        <v>1062</v>
      </c>
      <c r="L15" s="50">
        <f>L14+L13</f>
        <v>1029</v>
      </c>
      <c r="M15" s="2"/>
      <c r="N15" s="2"/>
      <c r="O15" s="2"/>
      <c r="P15" s="2"/>
      <c r="Q15" s="2"/>
      <c r="R15" s="2"/>
      <c r="S15" s="2"/>
      <c r="T15" s="2"/>
      <c r="U15" s="2"/>
      <c r="V15" s="2"/>
      <c r="W15" s="2"/>
      <c r="X15" s="2"/>
      <c r="Y15" s="2"/>
      <c r="Z15" s="2"/>
      <c r="AA15" s="2"/>
    </row>
    <row r="16" spans="1:27"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row>
    <row r="17" spans="1:27" x14ac:dyDescent="0.25">
      <c r="A17" s="17" t="s">
        <v>141</v>
      </c>
      <c r="B17" s="2"/>
      <c r="C17" s="12">
        <f>C10-C15</f>
        <v>2493</v>
      </c>
      <c r="D17" s="12">
        <f>D10-D15</f>
        <v>884</v>
      </c>
      <c r="E17" s="12">
        <f>E10-E15</f>
        <v>846</v>
      </c>
      <c r="F17" s="12">
        <f>F10-F15</f>
        <v>763</v>
      </c>
      <c r="G17" s="2"/>
      <c r="H17" s="31">
        <f>H10-H15</f>
        <v>3239</v>
      </c>
      <c r="I17" s="31">
        <f>I10-I15</f>
        <v>754</v>
      </c>
      <c r="J17" s="31">
        <f>J10-J15</f>
        <v>879</v>
      </c>
      <c r="K17" s="31">
        <f>K10-K15</f>
        <v>841</v>
      </c>
      <c r="L17" s="31">
        <f>L10-L15</f>
        <v>765</v>
      </c>
      <c r="M17" s="2"/>
      <c r="N17" s="2"/>
      <c r="O17" s="2"/>
      <c r="P17" s="2"/>
      <c r="Q17" s="2"/>
      <c r="R17" s="2"/>
      <c r="S17" s="2"/>
      <c r="T17" s="2"/>
      <c r="U17" s="2"/>
      <c r="V17" s="2"/>
      <c r="W17" s="2"/>
      <c r="X17" s="2"/>
      <c r="Y17" s="2"/>
      <c r="Z17" s="2"/>
      <c r="AA17" s="2"/>
    </row>
    <row r="18" spans="1:27"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row>
    <row r="19" spans="1:27" x14ac:dyDescent="0.25">
      <c r="A19" s="7" t="s">
        <v>142</v>
      </c>
      <c r="B19" s="2"/>
      <c r="C19" s="29">
        <v>0.46166666670000001</v>
      </c>
      <c r="D19" s="29">
        <v>0.47071352500000002</v>
      </c>
      <c r="E19" s="51">
        <v>0.47299999999999998</v>
      </c>
      <c r="F19" s="30">
        <v>0.44</v>
      </c>
      <c r="G19" s="2"/>
      <c r="H19" s="51">
        <v>0.46899999999999997</v>
      </c>
      <c r="I19" s="51">
        <v>0.432</v>
      </c>
      <c r="J19" s="51">
        <v>0.495</v>
      </c>
      <c r="K19" s="51">
        <v>0.49299999999999999</v>
      </c>
      <c r="L19" s="51">
        <v>0.45800000000000002</v>
      </c>
      <c r="M19" s="2"/>
      <c r="N19" s="2"/>
      <c r="O19" s="2"/>
      <c r="P19" s="2"/>
      <c r="Q19" s="2"/>
      <c r="R19" s="2"/>
      <c r="S19" s="2"/>
      <c r="T19" s="2"/>
      <c r="U19" s="2"/>
      <c r="V19" s="2"/>
      <c r="W19" s="2"/>
      <c r="X19" s="2"/>
      <c r="Y19" s="2"/>
      <c r="Z19" s="2"/>
      <c r="AA19" s="2"/>
    </row>
    <row r="20" spans="1:27" x14ac:dyDescent="0.25">
      <c r="A20" s="4" t="s">
        <v>45</v>
      </c>
      <c r="B20" s="2"/>
      <c r="C20" s="19">
        <v>549</v>
      </c>
      <c r="D20" s="19">
        <v>161</v>
      </c>
      <c r="E20" s="40">
        <v>207</v>
      </c>
      <c r="F20" s="40">
        <v>181</v>
      </c>
      <c r="G20" s="2"/>
      <c r="H20" s="40">
        <v>866</v>
      </c>
      <c r="I20" s="40">
        <v>235</v>
      </c>
      <c r="J20" s="40">
        <v>195</v>
      </c>
      <c r="K20" s="40">
        <v>256</v>
      </c>
      <c r="L20" s="40">
        <v>180</v>
      </c>
      <c r="M20" s="2"/>
      <c r="N20" s="2"/>
      <c r="O20" s="2"/>
      <c r="P20" s="2"/>
      <c r="Q20" s="2"/>
      <c r="R20" s="2"/>
      <c r="S20" s="2"/>
      <c r="T20" s="2"/>
      <c r="U20" s="2"/>
      <c r="V20" s="2"/>
      <c r="W20" s="2"/>
      <c r="X20" s="2"/>
      <c r="Y20" s="2"/>
      <c r="Z20" s="2"/>
      <c r="AA20" s="2"/>
    </row>
    <row r="21" spans="1:27"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row>
    <row r="22" spans="1:27"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row>
    <row r="23" spans="1:27" ht="15.6" x14ac:dyDescent="0.25">
      <c r="A23" s="1" t="s">
        <v>143</v>
      </c>
      <c r="B23" s="2"/>
      <c r="C23" s="2"/>
      <c r="D23" s="2"/>
      <c r="E23" s="2"/>
      <c r="F23" s="2"/>
      <c r="G23" s="2"/>
      <c r="H23" s="2"/>
      <c r="I23" s="2"/>
      <c r="J23" s="2"/>
      <c r="K23" s="2"/>
      <c r="L23" s="2"/>
      <c r="M23" s="2"/>
      <c r="N23" s="2"/>
      <c r="O23" s="2"/>
      <c r="P23" s="2"/>
      <c r="Q23" s="2"/>
      <c r="R23" s="2"/>
      <c r="S23" s="2"/>
      <c r="T23" s="2"/>
      <c r="U23" s="2"/>
      <c r="V23" s="2"/>
      <c r="W23" s="2"/>
      <c r="X23" s="2"/>
      <c r="Y23" s="2"/>
      <c r="Z23" s="2"/>
      <c r="AA23" s="2"/>
    </row>
    <row r="24" spans="1:27" x14ac:dyDescent="0.25">
      <c r="A24" s="4" t="s">
        <v>144</v>
      </c>
      <c r="B24" s="2"/>
      <c r="C24" s="52"/>
      <c r="D24" s="52"/>
      <c r="E24" s="52"/>
      <c r="F24" s="52"/>
      <c r="G24" s="2"/>
      <c r="H24" s="52"/>
      <c r="I24" s="52"/>
      <c r="J24" s="52"/>
      <c r="K24" s="52"/>
      <c r="L24" s="52"/>
      <c r="M24" s="2"/>
      <c r="N24" s="2"/>
      <c r="O24" s="2"/>
      <c r="P24" s="2"/>
      <c r="Q24" s="2"/>
      <c r="R24" s="2"/>
      <c r="S24" s="2"/>
      <c r="T24" s="2"/>
      <c r="U24" s="2"/>
      <c r="V24" s="2"/>
      <c r="W24" s="2"/>
      <c r="X24" s="2"/>
      <c r="Y24" s="2"/>
      <c r="Z24" s="2"/>
      <c r="AA24" s="2"/>
    </row>
    <row r="25" spans="1:27" x14ac:dyDescent="0.25">
      <c r="A25" s="7" t="s">
        <v>145</v>
      </c>
      <c r="B25" s="2"/>
      <c r="C25" s="2"/>
      <c r="D25" s="2"/>
      <c r="E25" s="2"/>
      <c r="F25" s="2"/>
      <c r="G25" s="2"/>
      <c r="H25" s="2"/>
      <c r="I25" s="2"/>
      <c r="J25" s="2"/>
      <c r="K25" s="2"/>
      <c r="L25" s="2"/>
      <c r="M25" s="2"/>
      <c r="N25" s="2"/>
      <c r="O25" s="2"/>
      <c r="P25" s="2"/>
      <c r="Q25" s="2"/>
      <c r="R25" s="2"/>
      <c r="S25" s="2"/>
      <c r="T25" s="2"/>
      <c r="U25" s="2"/>
      <c r="V25" s="2"/>
      <c r="W25" s="2"/>
      <c r="X25" s="2"/>
      <c r="Y25" s="2"/>
      <c r="Z25" s="2"/>
      <c r="AA25" s="2"/>
    </row>
    <row r="26" spans="1:27" x14ac:dyDescent="0.25">
      <c r="A26" s="8" t="s">
        <v>146</v>
      </c>
      <c r="B26" s="2"/>
      <c r="C26" s="14">
        <v>1085</v>
      </c>
      <c r="D26" s="14">
        <v>432</v>
      </c>
      <c r="E26" s="14">
        <v>349</v>
      </c>
      <c r="F26" s="14">
        <v>304</v>
      </c>
      <c r="G26" s="14"/>
      <c r="H26" s="14">
        <v>1354</v>
      </c>
      <c r="I26" s="14">
        <v>365</v>
      </c>
      <c r="J26" s="14">
        <v>399</v>
      </c>
      <c r="K26" s="14">
        <v>313</v>
      </c>
      <c r="L26" s="14">
        <v>277</v>
      </c>
      <c r="M26" s="2"/>
      <c r="N26" s="2"/>
      <c r="O26" s="2"/>
      <c r="P26" s="2"/>
      <c r="Q26" s="2"/>
      <c r="R26" s="2"/>
      <c r="S26" s="2"/>
      <c r="T26" s="2"/>
      <c r="U26" s="2"/>
      <c r="V26" s="2"/>
      <c r="W26" s="2"/>
      <c r="X26" s="2"/>
      <c r="Y26" s="2"/>
      <c r="Z26" s="2"/>
      <c r="AA26" s="2"/>
    </row>
    <row r="27" spans="1:27" x14ac:dyDescent="0.25">
      <c r="A27" s="8" t="str">
        <f>IF(C27&gt;0,"Net additions (losses)","Net (losses) additions")</f>
        <v>Net additions (losses)</v>
      </c>
      <c r="B27" s="2"/>
      <c r="C27" s="14">
        <v>193</v>
      </c>
      <c r="D27" s="14">
        <v>114</v>
      </c>
      <c r="E27" s="14">
        <v>65</v>
      </c>
      <c r="F27" s="14">
        <v>14</v>
      </c>
      <c r="G27" s="14"/>
      <c r="H27" s="14">
        <v>106</v>
      </c>
      <c r="I27" s="14">
        <v>31</v>
      </c>
      <c r="J27" s="14">
        <v>77</v>
      </c>
      <c r="K27" s="14">
        <v>24</v>
      </c>
      <c r="L27" s="14">
        <v>-26</v>
      </c>
      <c r="M27" s="2"/>
      <c r="N27" s="2"/>
      <c r="O27" s="2"/>
      <c r="P27" s="2"/>
      <c r="Q27" s="2"/>
      <c r="R27" s="2"/>
      <c r="S27" s="2"/>
      <c r="T27" s="2"/>
      <c r="U27" s="2"/>
      <c r="V27" s="2"/>
      <c r="W27" s="2"/>
      <c r="X27" s="2"/>
      <c r="Y27" s="2"/>
      <c r="Z27" s="2"/>
      <c r="AA27" s="2"/>
    </row>
    <row r="28" spans="1:27" ht="15.6" x14ac:dyDescent="0.25">
      <c r="A28" s="8" t="s">
        <v>147</v>
      </c>
      <c r="B28" s="2"/>
      <c r="C28" s="14">
        <v>8464</v>
      </c>
      <c r="D28" s="14">
        <v>8464</v>
      </c>
      <c r="E28" s="14">
        <v>8350</v>
      </c>
      <c r="F28" s="14">
        <v>8285</v>
      </c>
      <c r="G28" s="14"/>
      <c r="H28" s="14">
        <v>8271</v>
      </c>
      <c r="I28" s="14">
        <v>8271</v>
      </c>
      <c r="J28" s="14">
        <v>8240</v>
      </c>
      <c r="K28" s="14">
        <v>8163</v>
      </c>
      <c r="L28" s="14">
        <v>8139</v>
      </c>
      <c r="M28" s="2"/>
      <c r="N28" s="2"/>
      <c r="O28" s="2"/>
      <c r="P28" s="2"/>
      <c r="Q28" s="2"/>
      <c r="R28" s="2"/>
      <c r="S28" s="2"/>
      <c r="T28" s="2"/>
      <c r="U28" s="2"/>
      <c r="V28" s="2"/>
      <c r="W28" s="2"/>
      <c r="X28" s="2"/>
      <c r="Y28" s="2"/>
      <c r="Z28" s="2"/>
      <c r="AA28" s="2"/>
    </row>
    <row r="29" spans="1:27" x14ac:dyDescent="0.25">
      <c r="A29" s="8" t="s">
        <v>148</v>
      </c>
      <c r="B29" s="2"/>
      <c r="C29" s="55">
        <v>1.1900000000000001E-2</v>
      </c>
      <c r="D29" s="55">
        <v>1.26E-2</v>
      </c>
      <c r="E29" s="51">
        <v>1.14E-2</v>
      </c>
      <c r="F29" s="51">
        <v>1.17E-2</v>
      </c>
      <c r="G29" s="2"/>
      <c r="H29" s="51">
        <v>1.2699999999999999E-2</v>
      </c>
      <c r="I29" s="51">
        <v>1.35E-2</v>
      </c>
      <c r="J29" s="51">
        <v>1.3100000000000001E-2</v>
      </c>
      <c r="K29" s="51">
        <v>1.1900000000000001E-2</v>
      </c>
      <c r="L29" s="51">
        <v>1.24E-2</v>
      </c>
      <c r="M29" s="2"/>
      <c r="N29" s="2"/>
      <c r="O29" s="2"/>
      <c r="P29" s="2"/>
      <c r="Q29" s="2"/>
      <c r="R29" s="2"/>
      <c r="S29" s="2"/>
      <c r="T29" s="2"/>
      <c r="U29" s="2"/>
      <c r="V29" s="2"/>
      <c r="W29" s="2"/>
      <c r="X29" s="2"/>
      <c r="Y29" s="2"/>
      <c r="Z29" s="2"/>
      <c r="AA29" s="2"/>
    </row>
    <row r="30" spans="1:27" x14ac:dyDescent="0.25">
      <c r="A30" s="8" t="s">
        <v>149</v>
      </c>
      <c r="B30" s="2"/>
      <c r="C30" s="85">
        <v>116.52</v>
      </c>
      <c r="D30" s="85">
        <v>121.39</v>
      </c>
      <c r="E30" s="85">
        <v>116.06</v>
      </c>
      <c r="F30" s="85">
        <v>112.23</v>
      </c>
      <c r="G30" s="73"/>
      <c r="H30" s="85">
        <v>110.74</v>
      </c>
      <c r="I30" s="85">
        <v>112.07</v>
      </c>
      <c r="J30" s="85">
        <v>113.34</v>
      </c>
      <c r="K30" s="85">
        <v>110.14</v>
      </c>
      <c r="L30" s="85">
        <v>107.47</v>
      </c>
      <c r="M30" s="2"/>
      <c r="N30" s="2"/>
      <c r="O30" s="2"/>
      <c r="P30" s="2"/>
      <c r="Q30" s="2"/>
      <c r="R30" s="2"/>
      <c r="S30" s="2"/>
      <c r="T30" s="2"/>
      <c r="U30" s="2"/>
      <c r="V30" s="2"/>
      <c r="W30" s="2"/>
      <c r="X30" s="2"/>
      <c r="Y30" s="2"/>
      <c r="Z30" s="2"/>
      <c r="AA30" s="2"/>
    </row>
    <row r="31" spans="1:27" x14ac:dyDescent="0.25">
      <c r="A31" s="7" t="s">
        <v>150</v>
      </c>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x14ac:dyDescent="0.25">
      <c r="A32" s="8" t="s">
        <v>146</v>
      </c>
      <c r="B32" s="2"/>
      <c r="C32" s="14">
        <v>589</v>
      </c>
      <c r="D32" s="14">
        <v>238</v>
      </c>
      <c r="E32" s="14">
        <v>194</v>
      </c>
      <c r="F32" s="14">
        <v>157</v>
      </c>
      <c r="G32" s="2"/>
      <c r="H32" s="14">
        <v>677</v>
      </c>
      <c r="I32" s="14">
        <v>179</v>
      </c>
      <c r="J32" s="14">
        <v>218</v>
      </c>
      <c r="K32" s="14">
        <v>154</v>
      </c>
      <c r="L32" s="14">
        <v>126</v>
      </c>
      <c r="M32" s="2"/>
      <c r="N32" s="2"/>
      <c r="O32" s="2"/>
      <c r="P32" s="2"/>
      <c r="Q32" s="2"/>
      <c r="R32" s="2"/>
      <c r="S32" s="2"/>
      <c r="T32" s="2"/>
      <c r="U32" s="2"/>
      <c r="V32" s="2"/>
      <c r="W32" s="2"/>
      <c r="X32" s="2"/>
      <c r="Y32" s="2"/>
      <c r="Z32" s="2"/>
      <c r="AA32" s="2"/>
    </row>
    <row r="33" spans="1:27" x14ac:dyDescent="0.25">
      <c r="A33" s="8" t="str">
        <f>IF(C33&gt;0,"Net additions (losses)","Net (losses) additions")</f>
        <v>Net additions (losses)</v>
      </c>
      <c r="B33" s="2"/>
      <c r="C33" s="14">
        <v>73</v>
      </c>
      <c r="D33" s="14">
        <v>67</v>
      </c>
      <c r="E33" s="14">
        <v>25</v>
      </c>
      <c r="F33" s="14">
        <v>-19</v>
      </c>
      <c r="G33" s="2"/>
      <c r="H33" s="14">
        <v>75</v>
      </c>
      <c r="I33" s="14">
        <v>27</v>
      </c>
      <c r="J33" s="14">
        <v>77</v>
      </c>
      <c r="K33" s="14">
        <v>8</v>
      </c>
      <c r="L33" s="14">
        <v>-37</v>
      </c>
      <c r="M33" s="2"/>
      <c r="N33" s="2"/>
      <c r="O33" s="2"/>
      <c r="P33" s="2"/>
      <c r="Q33" s="2"/>
      <c r="R33" s="2"/>
      <c r="S33" s="2"/>
      <c r="T33" s="2"/>
      <c r="U33" s="2"/>
      <c r="V33" s="2"/>
      <c r="W33" s="2"/>
      <c r="X33" s="2"/>
      <c r="Y33" s="2"/>
      <c r="Z33" s="2"/>
      <c r="AA33" s="2"/>
    </row>
    <row r="34" spans="1:27" ht="15.6" x14ac:dyDescent="0.25">
      <c r="A34" s="8" t="s">
        <v>151</v>
      </c>
      <c r="B34" s="2"/>
      <c r="C34" s="14">
        <v>1679</v>
      </c>
      <c r="D34" s="14">
        <v>1679</v>
      </c>
      <c r="E34" s="14">
        <v>1612</v>
      </c>
      <c r="F34" s="14">
        <v>1587</v>
      </c>
      <c r="G34" s="2"/>
      <c r="H34" s="14">
        <v>1606</v>
      </c>
      <c r="I34" s="14">
        <v>1606</v>
      </c>
      <c r="J34" s="14">
        <v>1579</v>
      </c>
      <c r="K34" s="14">
        <v>1348</v>
      </c>
      <c r="L34" s="14">
        <v>1340</v>
      </c>
      <c r="M34" s="2"/>
      <c r="N34" s="2"/>
      <c r="O34" s="2"/>
      <c r="P34" s="2"/>
      <c r="Q34" s="2"/>
      <c r="R34" s="2"/>
      <c r="S34" s="2"/>
      <c r="T34" s="2"/>
      <c r="U34" s="2"/>
      <c r="V34" s="2"/>
      <c r="W34" s="2"/>
      <c r="X34" s="2"/>
      <c r="Y34" s="2"/>
      <c r="Z34" s="2"/>
      <c r="AA34" s="2"/>
    </row>
    <row r="35" spans="1:27" x14ac:dyDescent="0.25">
      <c r="A35" s="8" t="s">
        <v>148</v>
      </c>
      <c r="B35" s="2"/>
      <c r="C35" s="55">
        <v>3.5700000000000003E-2</v>
      </c>
      <c r="D35" s="55">
        <v>3.49E-2</v>
      </c>
      <c r="E35" s="51">
        <v>3.5700000000000003E-2</v>
      </c>
      <c r="F35" s="51">
        <v>3.6499999999999998E-2</v>
      </c>
      <c r="G35" s="2"/>
      <c r="H35" s="51">
        <v>3.4500000000000003E-2</v>
      </c>
      <c r="I35" s="51">
        <v>3.1699999999999999E-2</v>
      </c>
      <c r="J35" s="51">
        <v>3.0800000000000001E-2</v>
      </c>
      <c r="K35" s="51">
        <v>3.6299999999999999E-2</v>
      </c>
      <c r="L35" s="51">
        <v>3.9899999999999998E-2</v>
      </c>
      <c r="M35" s="2"/>
      <c r="N35" s="2"/>
      <c r="O35" s="2"/>
      <c r="P35" s="2"/>
      <c r="Q35" s="2"/>
      <c r="R35" s="2"/>
      <c r="S35" s="2"/>
      <c r="T35" s="2"/>
      <c r="U35" s="2"/>
      <c r="V35" s="2"/>
      <c r="W35" s="2"/>
      <c r="X35" s="2"/>
      <c r="Y35" s="2"/>
      <c r="Z35" s="2"/>
      <c r="AA35" s="2"/>
    </row>
    <row r="36" spans="1:27" ht="13.8" thickBot="1" x14ac:dyDescent="0.3">
      <c r="A36" s="4" t="s">
        <v>152</v>
      </c>
      <c r="B36" s="2"/>
      <c r="C36" s="86">
        <v>60.32</v>
      </c>
      <c r="D36" s="86">
        <v>62.3</v>
      </c>
      <c r="E36" s="86">
        <v>60.18</v>
      </c>
      <c r="F36" s="86">
        <v>58.54</v>
      </c>
      <c r="G36" s="74"/>
      <c r="H36" s="86">
        <v>59.71</v>
      </c>
      <c r="I36" s="86">
        <v>59.16</v>
      </c>
      <c r="J36" s="86">
        <v>61.02</v>
      </c>
      <c r="K36" s="86">
        <v>60.01</v>
      </c>
      <c r="L36" s="86">
        <v>58.75</v>
      </c>
      <c r="M36" s="2"/>
      <c r="N36" s="2"/>
      <c r="O36" s="2"/>
      <c r="P36" s="2"/>
      <c r="Q36" s="2"/>
      <c r="R36" s="2"/>
      <c r="S36" s="2"/>
      <c r="T36" s="2"/>
      <c r="U36" s="2"/>
      <c r="V36" s="2"/>
      <c r="W36" s="2"/>
      <c r="X36" s="2"/>
      <c r="Y36" s="2"/>
      <c r="Z36" s="2"/>
      <c r="AA36" s="2"/>
    </row>
    <row r="37" spans="1:27"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s="79" customFormat="1" ht="79.95" customHeight="1" x14ac:dyDescent="0.25">
      <c r="A38" s="88" t="s">
        <v>153</v>
      </c>
      <c r="B38" s="89"/>
      <c r="C38" s="89"/>
      <c r="D38" s="90"/>
      <c r="E38" s="89"/>
      <c r="F38" s="89"/>
      <c r="G38" s="89"/>
      <c r="H38" s="89"/>
      <c r="I38" s="89"/>
      <c r="J38" s="89"/>
      <c r="K38" s="89"/>
      <c r="L38" s="89"/>
      <c r="M38" s="78"/>
      <c r="N38" s="78"/>
      <c r="O38" s="78"/>
      <c r="P38" s="78"/>
      <c r="Q38" s="78"/>
      <c r="R38" s="78"/>
      <c r="S38" s="78"/>
      <c r="T38" s="78"/>
      <c r="U38" s="78"/>
      <c r="V38" s="78"/>
      <c r="W38" s="78"/>
      <c r="X38" s="78"/>
      <c r="Y38" s="78"/>
      <c r="Z38" s="78"/>
      <c r="AA38" s="78"/>
    </row>
    <row r="39" spans="1:27"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sheetData>
  <mergeCells count="1">
    <mergeCell ref="A38:L38"/>
  </mergeCells>
  <pageMargins left="0.70866141732283472" right="0.70866141732283472" top="0.74803149606299213" bottom="0.74803149606299213" header="0.31496062992125984" footer="0.31496062992125984"/>
  <pageSetup scale="69" orientation="landscape" r:id="rId1"/>
  <headerFooter>
    <oddFooter>&amp;C&amp;"Arial,Regular"&amp;P&amp;R&amp;"Arial,Regular"Rogers Communications Inc.
Supplemental Financial Information -  Third Quarter 2016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
  <sheetViews>
    <sheetView zoomScaleNormal="100" workbookViewId="0"/>
  </sheetViews>
  <sheetFormatPr defaultColWidth="21.44140625" defaultRowHeight="13.2" x14ac:dyDescent="0.25"/>
  <cols>
    <col min="1" max="1" width="40.44140625" customWidth="1"/>
    <col min="2" max="2" width="1.77734375" customWidth="1"/>
    <col min="3" max="6" width="15.77734375" customWidth="1"/>
    <col min="7" max="7" width="1.77734375" customWidth="1"/>
    <col min="8" max="12" width="15.77734375" customWidth="1"/>
    <col min="13" max="13" width="12.77734375" customWidth="1"/>
    <col min="14" max="14" width="13.109375" customWidth="1"/>
    <col min="15" max="15" width="10.109375" customWidth="1"/>
    <col min="16" max="16" width="8.77734375" customWidth="1"/>
  </cols>
  <sheetData>
    <row r="1" spans="1:27" x14ac:dyDescent="0.25">
      <c r="A1" s="1" t="s">
        <v>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1" t="s">
        <v>15</v>
      </c>
      <c r="B2" s="2"/>
      <c r="C2" s="2"/>
      <c r="D2" s="2"/>
      <c r="E2" s="2"/>
      <c r="F2" s="2"/>
      <c r="G2" s="2"/>
      <c r="H2" s="2"/>
      <c r="I2" s="2"/>
      <c r="J2" s="2"/>
      <c r="K2" s="2"/>
      <c r="L2" s="2"/>
      <c r="M2" s="2"/>
      <c r="N2" s="2"/>
      <c r="O2" s="2"/>
      <c r="P2" s="2"/>
      <c r="Q2" s="2"/>
      <c r="R2" s="2"/>
      <c r="S2" s="2"/>
      <c r="T2" s="2"/>
      <c r="U2" s="2"/>
      <c r="V2" s="2"/>
      <c r="W2" s="2"/>
      <c r="X2" s="2"/>
      <c r="Y2" s="2"/>
      <c r="Z2" s="2"/>
      <c r="AA2" s="2"/>
    </row>
    <row r="3" spans="1:27" x14ac:dyDescent="0.25">
      <c r="A3" s="1" t="s">
        <v>2</v>
      </c>
      <c r="B3" s="2"/>
      <c r="C3" s="2"/>
      <c r="D3" s="2"/>
      <c r="E3" s="2"/>
      <c r="F3" s="2"/>
      <c r="G3" s="2"/>
      <c r="H3" s="2"/>
      <c r="I3" s="2"/>
      <c r="J3" s="2"/>
      <c r="K3" s="2"/>
      <c r="L3" s="2"/>
      <c r="M3" s="2"/>
      <c r="N3" s="2"/>
      <c r="O3" s="2"/>
      <c r="P3" s="2"/>
      <c r="Q3" s="2"/>
      <c r="R3" s="2"/>
      <c r="S3" s="2"/>
      <c r="T3" s="2"/>
      <c r="U3" s="2"/>
      <c r="V3" s="2"/>
      <c r="W3" s="2"/>
      <c r="X3" s="2"/>
      <c r="Y3" s="2"/>
      <c r="Z3" s="2"/>
      <c r="AA3" s="2"/>
    </row>
    <row r="4" spans="1:27" x14ac:dyDescent="0.25">
      <c r="A4" s="2"/>
      <c r="B4" s="2"/>
      <c r="C4" s="3">
        <v>2016</v>
      </c>
      <c r="D4" s="2"/>
      <c r="E4" s="2"/>
      <c r="F4" s="2"/>
      <c r="G4" s="2"/>
      <c r="H4" s="3">
        <v>2015</v>
      </c>
      <c r="I4" s="2"/>
      <c r="J4" s="2"/>
      <c r="K4" s="2"/>
      <c r="L4" s="2"/>
      <c r="M4" s="2"/>
      <c r="N4" s="2"/>
      <c r="O4" s="2"/>
      <c r="P4" s="2"/>
      <c r="Q4" s="2"/>
      <c r="R4" s="2"/>
      <c r="S4" s="2"/>
      <c r="T4" s="2"/>
      <c r="U4" s="2"/>
      <c r="V4" s="2"/>
      <c r="W4" s="2"/>
      <c r="X4" s="2"/>
      <c r="Y4" s="2"/>
      <c r="Z4" s="2"/>
      <c r="AA4" s="2"/>
    </row>
    <row r="5" spans="1:27" x14ac:dyDescent="0.25">
      <c r="A5" s="4" t="s">
        <v>134</v>
      </c>
      <c r="B5" s="2"/>
      <c r="C5" s="5" t="s">
        <v>4</v>
      </c>
      <c r="D5" s="5" t="s">
        <v>5</v>
      </c>
      <c r="E5" s="5" t="s">
        <v>6</v>
      </c>
      <c r="F5" s="5" t="s">
        <v>7</v>
      </c>
      <c r="G5" s="2"/>
      <c r="H5" s="5" t="s">
        <v>4</v>
      </c>
      <c r="I5" s="5" t="s">
        <v>8</v>
      </c>
      <c r="J5" s="5" t="s">
        <v>9</v>
      </c>
      <c r="K5" s="5" t="s">
        <v>10</v>
      </c>
      <c r="L5" s="5" t="s">
        <v>11</v>
      </c>
      <c r="M5" s="2"/>
      <c r="N5" s="2"/>
      <c r="O5" s="2"/>
      <c r="P5" s="2"/>
      <c r="Q5" s="2"/>
      <c r="R5" s="2"/>
      <c r="S5" s="2"/>
      <c r="T5" s="2"/>
      <c r="U5" s="2"/>
      <c r="V5" s="2"/>
      <c r="W5" s="2"/>
      <c r="X5" s="2"/>
      <c r="Y5" s="2"/>
      <c r="Z5" s="2"/>
      <c r="AA5" s="2"/>
    </row>
    <row r="6" spans="1:27" x14ac:dyDescent="0.25">
      <c r="A6" s="2"/>
      <c r="B6" s="2"/>
      <c r="C6" s="2"/>
      <c r="D6" s="2"/>
      <c r="E6" s="2"/>
      <c r="F6" s="2"/>
      <c r="G6" s="2"/>
      <c r="H6" s="2"/>
      <c r="I6" s="2"/>
      <c r="J6" s="2"/>
      <c r="K6" s="2"/>
      <c r="L6" s="2"/>
      <c r="M6" s="2"/>
      <c r="N6" s="2"/>
      <c r="O6" s="2"/>
      <c r="P6" s="2"/>
      <c r="Q6" s="2"/>
      <c r="R6" s="2"/>
      <c r="S6" s="2"/>
      <c r="T6" s="2"/>
      <c r="U6" s="2"/>
      <c r="V6" s="2"/>
      <c r="W6" s="2"/>
      <c r="X6" s="2"/>
      <c r="Y6" s="2"/>
      <c r="Z6" s="2"/>
      <c r="AA6" s="2"/>
    </row>
    <row r="7" spans="1:27" x14ac:dyDescent="0.25">
      <c r="A7" s="7" t="s">
        <v>13</v>
      </c>
      <c r="B7" s="2"/>
      <c r="C7" s="2"/>
      <c r="D7" s="2"/>
      <c r="E7" s="2"/>
      <c r="F7" s="2"/>
      <c r="G7" s="2"/>
      <c r="H7" s="2"/>
      <c r="I7" s="2"/>
      <c r="J7" s="2"/>
      <c r="K7" s="2"/>
      <c r="L7" s="2"/>
      <c r="M7" s="2"/>
      <c r="N7" s="2"/>
      <c r="O7" s="2"/>
      <c r="P7" s="2"/>
      <c r="Q7" s="2"/>
      <c r="R7" s="2"/>
      <c r="S7" s="2"/>
      <c r="T7" s="2"/>
      <c r="U7" s="2"/>
      <c r="V7" s="2"/>
      <c r="W7" s="2"/>
      <c r="X7" s="2"/>
      <c r="Y7" s="2"/>
      <c r="Z7" s="2"/>
      <c r="AA7" s="2"/>
    </row>
    <row r="8" spans="1:27" x14ac:dyDescent="0.25">
      <c r="A8" s="81" t="s">
        <v>154</v>
      </c>
      <c r="B8" s="2"/>
      <c r="C8" s="9">
        <v>1117</v>
      </c>
      <c r="D8" s="9">
        <v>381</v>
      </c>
      <c r="E8" s="14">
        <v>376</v>
      </c>
      <c r="F8" s="14">
        <v>360</v>
      </c>
      <c r="G8" s="2"/>
      <c r="H8" s="14">
        <v>1343</v>
      </c>
      <c r="I8" s="14">
        <v>348</v>
      </c>
      <c r="J8" s="14">
        <v>344</v>
      </c>
      <c r="K8" s="14">
        <v>327</v>
      </c>
      <c r="L8" s="14">
        <v>324</v>
      </c>
      <c r="M8" s="2"/>
      <c r="N8" s="2"/>
      <c r="O8" s="2"/>
      <c r="P8" s="2"/>
      <c r="Q8" s="2"/>
      <c r="R8" s="2"/>
      <c r="S8" s="2"/>
      <c r="T8" s="2"/>
      <c r="U8" s="2"/>
      <c r="V8" s="2"/>
      <c r="W8" s="2"/>
      <c r="X8" s="2"/>
      <c r="Y8" s="2"/>
      <c r="Z8" s="2"/>
      <c r="AA8" s="2"/>
    </row>
    <row r="9" spans="1:27" x14ac:dyDescent="0.25">
      <c r="A9" s="8" t="s">
        <v>155</v>
      </c>
      <c r="B9" s="2"/>
      <c r="C9" s="9">
        <v>1176</v>
      </c>
      <c r="D9" s="9">
        <v>387</v>
      </c>
      <c r="E9" s="14">
        <v>394</v>
      </c>
      <c r="F9" s="14">
        <v>395</v>
      </c>
      <c r="G9" s="2"/>
      <c r="H9" s="14">
        <v>1669</v>
      </c>
      <c r="I9" s="14">
        <v>403</v>
      </c>
      <c r="J9" s="14">
        <v>415</v>
      </c>
      <c r="K9" s="14">
        <v>425</v>
      </c>
      <c r="L9" s="14">
        <v>426</v>
      </c>
      <c r="M9" s="2"/>
      <c r="N9" s="2"/>
      <c r="O9" s="2"/>
      <c r="P9" s="2"/>
      <c r="Q9" s="2"/>
      <c r="R9" s="2"/>
      <c r="S9" s="2"/>
      <c r="T9" s="2"/>
      <c r="U9" s="2"/>
      <c r="V9" s="2"/>
      <c r="W9" s="2"/>
      <c r="X9" s="2"/>
      <c r="Y9" s="2"/>
      <c r="Z9" s="2"/>
      <c r="AA9" s="2"/>
    </row>
    <row r="10" spans="1:27" x14ac:dyDescent="0.25">
      <c r="A10" s="28" t="s">
        <v>156</v>
      </c>
      <c r="B10" s="2"/>
      <c r="C10" s="12">
        <v>293</v>
      </c>
      <c r="D10" s="12">
        <v>95</v>
      </c>
      <c r="E10" s="31">
        <v>99</v>
      </c>
      <c r="F10" s="31">
        <v>99</v>
      </c>
      <c r="G10" s="2"/>
      <c r="H10" s="31">
        <v>445</v>
      </c>
      <c r="I10" s="31">
        <v>102</v>
      </c>
      <c r="J10" s="31">
        <v>110</v>
      </c>
      <c r="K10" s="31">
        <v>115</v>
      </c>
      <c r="L10" s="31">
        <v>118</v>
      </c>
      <c r="M10" s="2"/>
      <c r="N10" s="2"/>
      <c r="O10" s="2"/>
      <c r="P10" s="2"/>
      <c r="Q10" s="2"/>
      <c r="R10" s="2"/>
      <c r="S10" s="2"/>
      <c r="T10" s="2"/>
      <c r="U10" s="2"/>
      <c r="V10" s="2"/>
      <c r="W10" s="2"/>
      <c r="X10" s="2"/>
      <c r="Y10" s="2"/>
      <c r="Z10" s="2"/>
      <c r="AA10" s="2"/>
    </row>
    <row r="11" spans="1:27" x14ac:dyDescent="0.25">
      <c r="A11" s="8" t="s">
        <v>136</v>
      </c>
      <c r="B11" s="2"/>
      <c r="C11" s="9">
        <f>SUM(C8:C10)</f>
        <v>2586</v>
      </c>
      <c r="D11" s="9">
        <f>SUM(D8:D10)</f>
        <v>863</v>
      </c>
      <c r="E11" s="9">
        <f>SUM(E8:E10)</f>
        <v>869</v>
      </c>
      <c r="F11" s="9">
        <f>SUM(F8:F10)</f>
        <v>854</v>
      </c>
      <c r="G11" s="2"/>
      <c r="H11" s="14">
        <f>SUM(H8:H10)</f>
        <v>3457</v>
      </c>
      <c r="I11" s="14">
        <f>SUM(I8:I10)</f>
        <v>853</v>
      </c>
      <c r="J11" s="14">
        <f>SUM(J8:J10)</f>
        <v>869</v>
      </c>
      <c r="K11" s="14">
        <f>SUM(K8:K10)</f>
        <v>867</v>
      </c>
      <c r="L11" s="14">
        <f>SUM(L8:L10)</f>
        <v>868</v>
      </c>
      <c r="M11" s="2"/>
      <c r="N11" s="2"/>
      <c r="O11" s="2"/>
      <c r="P11" s="2"/>
      <c r="Q11" s="2"/>
      <c r="R11" s="2"/>
      <c r="S11" s="2"/>
      <c r="T11" s="2"/>
      <c r="U11" s="2"/>
      <c r="V11" s="2"/>
      <c r="W11" s="2"/>
      <c r="X11" s="2"/>
      <c r="Y11" s="2"/>
      <c r="Z11" s="2"/>
      <c r="AA11" s="2"/>
    </row>
    <row r="12" spans="1:27" x14ac:dyDescent="0.25">
      <c r="A12" s="8" t="s">
        <v>137</v>
      </c>
      <c r="B12" s="2"/>
      <c r="C12" s="12">
        <v>5</v>
      </c>
      <c r="D12" s="12">
        <v>2</v>
      </c>
      <c r="E12" s="31">
        <v>1</v>
      </c>
      <c r="F12" s="31">
        <v>2</v>
      </c>
      <c r="G12" s="2"/>
      <c r="H12" s="31">
        <v>8</v>
      </c>
      <c r="I12" s="31">
        <v>2</v>
      </c>
      <c r="J12" s="31">
        <v>2</v>
      </c>
      <c r="K12" s="31">
        <v>2</v>
      </c>
      <c r="L12" s="31">
        <v>2</v>
      </c>
      <c r="M12" s="2"/>
      <c r="N12" s="2"/>
      <c r="O12" s="2"/>
      <c r="P12" s="2"/>
      <c r="Q12" s="2"/>
      <c r="R12" s="2"/>
      <c r="S12" s="2"/>
      <c r="T12" s="2"/>
      <c r="U12" s="2"/>
      <c r="V12" s="2"/>
      <c r="W12" s="2"/>
      <c r="X12" s="2"/>
      <c r="Y12" s="2"/>
      <c r="Z12" s="2"/>
      <c r="AA12" s="2"/>
    </row>
    <row r="13" spans="1:27" x14ac:dyDescent="0.25">
      <c r="A13" s="10" t="s">
        <v>13</v>
      </c>
      <c r="B13" s="2"/>
      <c r="C13" s="12">
        <f>C12+C11</f>
        <v>2591</v>
      </c>
      <c r="D13" s="12">
        <f>D12+D11</f>
        <v>865</v>
      </c>
      <c r="E13" s="50">
        <f>E12+E11</f>
        <v>870</v>
      </c>
      <c r="F13" s="50">
        <f>F12+F11</f>
        <v>856</v>
      </c>
      <c r="G13" s="2"/>
      <c r="H13" s="50">
        <f>H12+H11</f>
        <v>3465</v>
      </c>
      <c r="I13" s="50">
        <f>I12+I11</f>
        <v>855</v>
      </c>
      <c r="J13" s="50">
        <f>J12+J11</f>
        <v>871</v>
      </c>
      <c r="K13" s="50">
        <f>K12+K11</f>
        <v>869</v>
      </c>
      <c r="L13" s="50">
        <f>L12+L11</f>
        <v>870</v>
      </c>
      <c r="M13" s="2"/>
      <c r="N13" s="2"/>
      <c r="O13" s="2"/>
      <c r="P13" s="2"/>
      <c r="Q13" s="2"/>
      <c r="R13" s="2"/>
      <c r="S13" s="2"/>
      <c r="T13" s="2"/>
      <c r="U13" s="2"/>
      <c r="V13" s="2"/>
      <c r="W13" s="2"/>
      <c r="X13" s="2"/>
      <c r="Y13" s="2"/>
      <c r="Z13" s="2"/>
      <c r="AA13" s="2"/>
    </row>
    <row r="14" spans="1:27"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row>
    <row r="15" spans="1:27" x14ac:dyDescent="0.25">
      <c r="A15" s="7" t="s">
        <v>138</v>
      </c>
      <c r="B15" s="2"/>
      <c r="C15" s="2"/>
      <c r="D15" s="2"/>
      <c r="E15" s="2"/>
      <c r="F15" s="2"/>
      <c r="G15" s="2"/>
      <c r="H15" s="2"/>
      <c r="I15" s="2"/>
      <c r="J15" s="2"/>
      <c r="K15" s="2"/>
      <c r="L15" s="2"/>
      <c r="M15" s="2"/>
      <c r="N15" s="2"/>
      <c r="O15" s="2"/>
      <c r="P15" s="2"/>
      <c r="Q15" s="2"/>
      <c r="R15" s="2"/>
      <c r="S15" s="2"/>
      <c r="T15" s="2"/>
      <c r="U15" s="2"/>
      <c r="V15" s="2"/>
      <c r="W15" s="2"/>
      <c r="X15" s="2"/>
      <c r="Y15" s="2"/>
      <c r="Z15" s="2"/>
      <c r="AA15" s="2"/>
    </row>
    <row r="16" spans="1:27" x14ac:dyDescent="0.25">
      <c r="A16" s="81" t="s">
        <v>157</v>
      </c>
      <c r="B16" s="2"/>
      <c r="C16" s="9">
        <v>2</v>
      </c>
      <c r="D16" s="9">
        <v>0</v>
      </c>
      <c r="E16" s="14">
        <v>1</v>
      </c>
      <c r="F16" s="14">
        <v>1</v>
      </c>
      <c r="G16" s="2"/>
      <c r="H16" s="14">
        <v>4</v>
      </c>
      <c r="I16" s="14">
        <v>2</v>
      </c>
      <c r="J16" s="14">
        <v>0</v>
      </c>
      <c r="K16" s="14">
        <v>1</v>
      </c>
      <c r="L16" s="14">
        <v>1</v>
      </c>
      <c r="M16" s="2"/>
      <c r="N16" s="2"/>
      <c r="O16" s="2"/>
      <c r="P16" s="2"/>
      <c r="Q16" s="2"/>
      <c r="R16" s="2"/>
      <c r="S16" s="2"/>
      <c r="T16" s="2"/>
      <c r="U16" s="2"/>
      <c r="V16" s="2"/>
      <c r="W16" s="2"/>
      <c r="X16" s="2"/>
      <c r="Y16" s="2"/>
      <c r="Z16" s="2"/>
      <c r="AA16" s="2"/>
    </row>
    <row r="17" spans="1:27" x14ac:dyDescent="0.25">
      <c r="A17" s="84" t="s">
        <v>158</v>
      </c>
      <c r="B17" s="2"/>
      <c r="C17" s="12">
        <v>1350</v>
      </c>
      <c r="D17" s="12">
        <v>434</v>
      </c>
      <c r="E17" s="31">
        <v>454</v>
      </c>
      <c r="F17" s="31">
        <v>462</v>
      </c>
      <c r="G17" s="2"/>
      <c r="H17" s="31">
        <v>1803</v>
      </c>
      <c r="I17" s="31">
        <v>427</v>
      </c>
      <c r="J17" s="31">
        <v>455</v>
      </c>
      <c r="K17" s="31">
        <v>454</v>
      </c>
      <c r="L17" s="31">
        <v>467</v>
      </c>
      <c r="M17" s="2"/>
      <c r="N17" s="2"/>
      <c r="O17" s="2"/>
      <c r="P17" s="2"/>
      <c r="Q17" s="2"/>
      <c r="R17" s="2"/>
      <c r="S17" s="2"/>
      <c r="T17" s="2"/>
      <c r="U17" s="2"/>
      <c r="V17" s="2"/>
      <c r="W17" s="2"/>
      <c r="X17" s="2"/>
      <c r="Y17" s="2"/>
      <c r="Z17" s="2"/>
      <c r="AA17" s="2"/>
    </row>
    <row r="18" spans="1:27" x14ac:dyDescent="0.25">
      <c r="A18" s="17" t="s">
        <v>138</v>
      </c>
      <c r="B18" s="2"/>
      <c r="C18" s="12">
        <f>+C17+C16</f>
        <v>1352</v>
      </c>
      <c r="D18" s="12">
        <f>+D17+D16</f>
        <v>434</v>
      </c>
      <c r="E18" s="50">
        <f>+E17+E16</f>
        <v>455</v>
      </c>
      <c r="F18" s="50">
        <f>+F17+F16</f>
        <v>463</v>
      </c>
      <c r="G18" s="2"/>
      <c r="H18" s="50">
        <f>+H17+H16</f>
        <v>1807</v>
      </c>
      <c r="I18" s="50">
        <f>+I17+I16</f>
        <v>429</v>
      </c>
      <c r="J18" s="50">
        <f>+J17+J16</f>
        <v>455</v>
      </c>
      <c r="K18" s="50">
        <f>+K17+K16</f>
        <v>455</v>
      </c>
      <c r="L18" s="50">
        <f>+L17+L16</f>
        <v>468</v>
      </c>
      <c r="M18" s="2"/>
      <c r="N18" s="2"/>
      <c r="O18" s="2"/>
      <c r="P18" s="2"/>
      <c r="Q18" s="2"/>
      <c r="R18" s="2"/>
      <c r="S18" s="2"/>
      <c r="T18" s="2"/>
      <c r="U18" s="2"/>
      <c r="V18" s="2"/>
      <c r="W18" s="2"/>
      <c r="X18" s="2"/>
      <c r="Y18" s="2"/>
      <c r="Z18" s="2"/>
      <c r="AA18" s="2"/>
    </row>
    <row r="19" spans="1:27"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row>
    <row r="20" spans="1:27" x14ac:dyDescent="0.25">
      <c r="A20" s="17" t="s">
        <v>141</v>
      </c>
      <c r="B20" s="2"/>
      <c r="C20" s="12">
        <f>+C13-C18</f>
        <v>1239</v>
      </c>
      <c r="D20" s="12">
        <f>+D13-D18</f>
        <v>431</v>
      </c>
      <c r="E20" s="31">
        <f>+E13-E18</f>
        <v>415</v>
      </c>
      <c r="F20" s="31">
        <f>+F13-F18</f>
        <v>393</v>
      </c>
      <c r="G20" s="2"/>
      <c r="H20" s="31">
        <f>+H13-H18</f>
        <v>1658</v>
      </c>
      <c r="I20" s="31">
        <f>+I13-I18</f>
        <v>426</v>
      </c>
      <c r="J20" s="31">
        <f>+J13-J18</f>
        <v>416</v>
      </c>
      <c r="K20" s="31">
        <f>+K13-K18</f>
        <v>414</v>
      </c>
      <c r="L20" s="31">
        <f>+L13-L18</f>
        <v>402</v>
      </c>
      <c r="M20" s="2"/>
      <c r="N20" s="2"/>
      <c r="O20" s="2"/>
      <c r="P20" s="2"/>
      <c r="Q20" s="2"/>
      <c r="R20" s="2"/>
      <c r="S20" s="2"/>
      <c r="T20" s="2"/>
      <c r="U20" s="2"/>
      <c r="V20" s="2"/>
      <c r="W20" s="2"/>
      <c r="X20" s="2"/>
      <c r="Y20" s="2"/>
      <c r="Z20" s="2"/>
      <c r="AA20" s="2"/>
    </row>
    <row r="21" spans="1:27"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row>
    <row r="22" spans="1:27" x14ac:dyDescent="0.25">
      <c r="A22" s="7" t="s">
        <v>159</v>
      </c>
      <c r="B22" s="2"/>
      <c r="C22" s="29">
        <v>0.4781937476</v>
      </c>
      <c r="D22" s="29">
        <v>0.49826589599999999</v>
      </c>
      <c r="E22" s="51">
        <v>0.47699999999999998</v>
      </c>
      <c r="F22" s="51">
        <v>0.45900000000000002</v>
      </c>
      <c r="G22" s="2"/>
      <c r="H22" s="51">
        <v>0.47799999999999998</v>
      </c>
      <c r="I22" s="51">
        <v>0.498</v>
      </c>
      <c r="J22" s="51">
        <v>0.47799999999999998</v>
      </c>
      <c r="K22" s="51">
        <v>0.47599999999999998</v>
      </c>
      <c r="L22" s="51">
        <v>0.46200000000000002</v>
      </c>
      <c r="M22" s="2"/>
      <c r="N22" s="2"/>
      <c r="O22" s="2"/>
      <c r="P22" s="2"/>
      <c r="Q22" s="2"/>
      <c r="R22" s="2"/>
      <c r="S22" s="2"/>
      <c r="T22" s="2"/>
      <c r="U22" s="2"/>
      <c r="V22" s="2"/>
      <c r="W22" s="2"/>
      <c r="X22" s="2"/>
      <c r="Y22" s="2"/>
      <c r="Z22" s="2"/>
      <c r="AA22" s="2"/>
    </row>
    <row r="23" spans="1:27" x14ac:dyDescent="0.25">
      <c r="A23" s="4" t="s">
        <v>45</v>
      </c>
      <c r="B23" s="2"/>
      <c r="C23" s="19">
        <v>801</v>
      </c>
      <c r="D23" s="19">
        <v>255</v>
      </c>
      <c r="E23" s="40">
        <v>300</v>
      </c>
      <c r="F23" s="40">
        <v>246</v>
      </c>
      <c r="G23" s="2"/>
      <c r="H23" s="40">
        <v>1030</v>
      </c>
      <c r="I23" s="40">
        <v>308</v>
      </c>
      <c r="J23" s="40">
        <v>244</v>
      </c>
      <c r="K23" s="40">
        <v>254</v>
      </c>
      <c r="L23" s="40">
        <v>224</v>
      </c>
      <c r="M23" s="2"/>
      <c r="N23" s="2"/>
      <c r="O23" s="2"/>
      <c r="P23" s="2"/>
      <c r="Q23" s="2"/>
      <c r="R23" s="2"/>
      <c r="S23" s="2"/>
      <c r="T23" s="2"/>
      <c r="U23" s="2"/>
      <c r="V23" s="2"/>
      <c r="W23" s="2"/>
      <c r="X23" s="2"/>
      <c r="Y23" s="2"/>
      <c r="Z23" s="2"/>
      <c r="AA23" s="2"/>
    </row>
    <row r="24" spans="1:27"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row>
    <row r="25" spans="1:27"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row>
    <row r="26" spans="1:27" ht="15.6" x14ac:dyDescent="0.25">
      <c r="A26" s="1" t="s">
        <v>160</v>
      </c>
      <c r="B26" s="2"/>
      <c r="C26" s="2"/>
      <c r="D26" s="2"/>
      <c r="E26" s="2"/>
      <c r="F26" s="2"/>
      <c r="G26" s="2"/>
      <c r="H26" s="2"/>
      <c r="I26" s="2"/>
      <c r="J26" s="2"/>
      <c r="K26" s="2"/>
      <c r="L26" s="2"/>
      <c r="M26" s="2"/>
      <c r="N26" s="2"/>
      <c r="O26" s="2"/>
      <c r="P26" s="2"/>
      <c r="Q26" s="2"/>
      <c r="R26" s="2"/>
      <c r="S26" s="2"/>
      <c r="T26" s="2"/>
      <c r="U26" s="2"/>
      <c r="V26" s="2"/>
      <c r="W26" s="2"/>
      <c r="X26" s="2"/>
      <c r="Y26" s="2"/>
      <c r="Z26" s="2"/>
      <c r="AA26" s="2"/>
    </row>
    <row r="27" spans="1:27" x14ac:dyDescent="0.25">
      <c r="A27" s="4" t="s">
        <v>161</v>
      </c>
      <c r="B27" s="2"/>
      <c r="C27" s="52"/>
      <c r="D27" s="52"/>
      <c r="E27" s="52"/>
      <c r="F27" s="52"/>
      <c r="G27" s="2"/>
      <c r="H27" s="52"/>
      <c r="I27" s="52"/>
      <c r="J27" s="52"/>
      <c r="K27" s="52"/>
      <c r="L27" s="52"/>
      <c r="M27" s="2"/>
      <c r="N27" s="2"/>
      <c r="O27" s="2"/>
      <c r="P27" s="2"/>
      <c r="Q27" s="2"/>
      <c r="R27" s="2"/>
      <c r="S27" s="2"/>
      <c r="T27" s="2"/>
      <c r="U27" s="2"/>
      <c r="V27" s="2"/>
      <c r="W27" s="2"/>
      <c r="X27" s="2"/>
      <c r="Y27" s="2"/>
      <c r="Z27" s="2"/>
      <c r="AA27" s="2"/>
    </row>
    <row r="28" spans="1:27" x14ac:dyDescent="0.25">
      <c r="A28" s="7" t="s">
        <v>154</v>
      </c>
      <c r="B28" s="2"/>
      <c r="C28" s="2"/>
      <c r="D28" s="2"/>
      <c r="E28" s="2"/>
      <c r="F28" s="2"/>
      <c r="G28" s="2"/>
      <c r="H28" s="2"/>
      <c r="I28" s="2"/>
      <c r="J28" s="2"/>
      <c r="K28" s="2"/>
      <c r="L28" s="2"/>
      <c r="M28" s="2"/>
      <c r="N28" s="2"/>
      <c r="O28" s="2"/>
      <c r="P28" s="2"/>
      <c r="Q28" s="2"/>
      <c r="R28" s="2"/>
      <c r="S28" s="2"/>
      <c r="T28" s="2"/>
      <c r="U28" s="2"/>
      <c r="V28" s="2"/>
      <c r="W28" s="2"/>
      <c r="X28" s="2"/>
      <c r="Y28" s="2"/>
      <c r="Z28" s="2"/>
      <c r="AA28" s="2"/>
    </row>
    <row r="29" spans="1:27" x14ac:dyDescent="0.25">
      <c r="A29" s="8" t="str">
        <f>IF(C29&gt;0,"Net additions (losses)","Net (losses) additions")</f>
        <v>Net additions (losses)</v>
      </c>
      <c r="B29" s="2"/>
      <c r="C29" s="53">
        <v>67</v>
      </c>
      <c r="D29" s="53">
        <v>39</v>
      </c>
      <c r="E29" s="54">
        <v>12</v>
      </c>
      <c r="F29" s="54">
        <v>16</v>
      </c>
      <c r="G29" s="2"/>
      <c r="H29" s="54">
        <v>37</v>
      </c>
      <c r="I29" s="54">
        <v>16</v>
      </c>
      <c r="J29" s="54">
        <v>24</v>
      </c>
      <c r="K29" s="54">
        <v>4</v>
      </c>
      <c r="L29" s="54">
        <v>-7</v>
      </c>
      <c r="M29" s="2"/>
      <c r="N29" s="2"/>
      <c r="O29" s="2"/>
      <c r="P29" s="2"/>
      <c r="Q29" s="2"/>
      <c r="R29" s="2"/>
      <c r="S29" s="2"/>
      <c r="T29" s="2"/>
      <c r="U29" s="2"/>
      <c r="V29" s="2"/>
      <c r="W29" s="2"/>
      <c r="X29" s="2"/>
      <c r="Y29" s="2"/>
      <c r="Z29" s="2"/>
      <c r="AA29" s="2"/>
    </row>
    <row r="30" spans="1:27" ht="15.6" x14ac:dyDescent="0.25">
      <c r="A30" s="8" t="s">
        <v>162</v>
      </c>
      <c r="B30" s="2"/>
      <c r="C30" s="53">
        <v>2115</v>
      </c>
      <c r="D30" s="53">
        <v>2115</v>
      </c>
      <c r="E30" s="54">
        <v>2076</v>
      </c>
      <c r="F30" s="54">
        <v>2064</v>
      </c>
      <c r="G30" s="2"/>
      <c r="H30" s="54">
        <v>2048</v>
      </c>
      <c r="I30" s="54">
        <v>2048</v>
      </c>
      <c r="J30" s="54">
        <v>2032</v>
      </c>
      <c r="K30" s="54">
        <v>2008</v>
      </c>
      <c r="L30" s="54">
        <v>2004</v>
      </c>
      <c r="M30" s="2"/>
      <c r="N30" s="2"/>
      <c r="O30" s="2"/>
      <c r="P30" s="2"/>
      <c r="Q30" s="2"/>
      <c r="R30" s="2"/>
      <c r="S30" s="2"/>
      <c r="T30" s="2"/>
      <c r="U30" s="2"/>
      <c r="V30" s="2"/>
      <c r="W30" s="2"/>
      <c r="X30" s="2"/>
      <c r="Y30" s="2"/>
      <c r="Z30" s="2"/>
      <c r="AA30" s="2"/>
    </row>
    <row r="31" spans="1:27" x14ac:dyDescent="0.25">
      <c r="A31" s="7" t="s">
        <v>155</v>
      </c>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x14ac:dyDescent="0.25">
      <c r="A32" s="8" t="s">
        <v>163</v>
      </c>
      <c r="B32" s="2"/>
      <c r="C32" s="53">
        <v>-63</v>
      </c>
      <c r="D32" s="53">
        <v>-14</v>
      </c>
      <c r="E32" s="54">
        <v>-23</v>
      </c>
      <c r="F32" s="54">
        <v>-26</v>
      </c>
      <c r="G32" s="2"/>
      <c r="H32" s="54">
        <v>-128</v>
      </c>
      <c r="I32" s="54">
        <v>-24</v>
      </c>
      <c r="J32" s="54">
        <v>-31</v>
      </c>
      <c r="K32" s="54">
        <v>-32</v>
      </c>
      <c r="L32" s="54">
        <v>-41</v>
      </c>
      <c r="M32" s="2"/>
      <c r="N32" s="2"/>
      <c r="O32" s="2"/>
      <c r="P32" s="2"/>
      <c r="Q32" s="2"/>
      <c r="R32" s="2"/>
      <c r="S32" s="2"/>
      <c r="T32" s="2"/>
      <c r="U32" s="2"/>
      <c r="V32" s="2"/>
      <c r="W32" s="2"/>
      <c r="X32" s="2"/>
      <c r="Y32" s="2"/>
      <c r="Z32" s="2"/>
      <c r="AA32" s="2"/>
    </row>
    <row r="33" spans="1:27" ht="15.6" x14ac:dyDescent="0.25">
      <c r="A33" s="8" t="s">
        <v>164</v>
      </c>
      <c r="B33" s="2"/>
      <c r="C33" s="53">
        <v>1833</v>
      </c>
      <c r="D33" s="53">
        <v>1833</v>
      </c>
      <c r="E33" s="54">
        <v>1847</v>
      </c>
      <c r="F33" s="54">
        <v>1870</v>
      </c>
      <c r="G33" s="2"/>
      <c r="H33" s="54">
        <v>1896</v>
      </c>
      <c r="I33" s="54">
        <v>1896</v>
      </c>
      <c r="J33" s="54">
        <v>1920</v>
      </c>
      <c r="K33" s="54">
        <v>1951</v>
      </c>
      <c r="L33" s="54">
        <v>1983</v>
      </c>
      <c r="M33" s="2"/>
      <c r="N33" s="2"/>
      <c r="O33" s="2"/>
      <c r="P33" s="2"/>
      <c r="Q33" s="2"/>
      <c r="R33" s="2"/>
      <c r="S33" s="2"/>
      <c r="T33" s="2"/>
      <c r="U33" s="2"/>
      <c r="V33" s="2"/>
      <c r="W33" s="2"/>
      <c r="X33" s="2"/>
      <c r="Y33" s="2"/>
      <c r="Z33" s="2"/>
      <c r="AA33" s="2"/>
    </row>
    <row r="34" spans="1:27" x14ac:dyDescent="0.25">
      <c r="A34" s="7" t="s">
        <v>156</v>
      </c>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x14ac:dyDescent="0.25">
      <c r="A35" s="8" t="str">
        <f>IF(C35&lt;0,"Net (losses) additions","Net additions (losses)")</f>
        <v>Net additions (losses)</v>
      </c>
      <c r="B35" s="2"/>
      <c r="C35" s="87">
        <v>0</v>
      </c>
      <c r="D35" s="53">
        <v>5</v>
      </c>
      <c r="E35" s="54">
        <v>5</v>
      </c>
      <c r="F35" s="54">
        <v>-10</v>
      </c>
      <c r="G35" s="2"/>
      <c r="H35" s="54">
        <v>-60</v>
      </c>
      <c r="I35" s="54">
        <v>-15</v>
      </c>
      <c r="J35" s="54">
        <v>-14</v>
      </c>
      <c r="K35" s="54">
        <v>-11</v>
      </c>
      <c r="L35" s="54">
        <v>-20</v>
      </c>
      <c r="M35" s="2"/>
      <c r="N35" s="2"/>
      <c r="O35" s="2"/>
      <c r="P35" s="2"/>
      <c r="Q35" s="2"/>
      <c r="R35" s="2"/>
      <c r="S35" s="2"/>
      <c r="T35" s="2"/>
      <c r="U35" s="2"/>
      <c r="V35" s="2"/>
      <c r="W35" s="2"/>
      <c r="X35" s="2"/>
      <c r="Y35" s="2"/>
      <c r="Z35" s="2"/>
      <c r="AA35" s="2"/>
    </row>
    <row r="36" spans="1:27" ht="15.6" x14ac:dyDescent="0.25">
      <c r="A36" s="28" t="s">
        <v>165</v>
      </c>
      <c r="B36" s="2"/>
      <c r="C36" s="56">
        <v>1090</v>
      </c>
      <c r="D36" s="56">
        <v>1090</v>
      </c>
      <c r="E36" s="57">
        <v>1085</v>
      </c>
      <c r="F36" s="57">
        <v>1080</v>
      </c>
      <c r="G36" s="2"/>
      <c r="H36" s="57">
        <v>1090</v>
      </c>
      <c r="I36" s="57">
        <v>1090</v>
      </c>
      <c r="J36" s="57">
        <v>1105</v>
      </c>
      <c r="K36" s="57">
        <v>1119</v>
      </c>
      <c r="L36" s="57">
        <v>1130</v>
      </c>
      <c r="M36" s="2"/>
      <c r="N36" s="2"/>
      <c r="O36" s="2"/>
      <c r="P36" s="2"/>
      <c r="Q36" s="2"/>
      <c r="R36" s="2"/>
      <c r="S36" s="2"/>
      <c r="T36" s="2"/>
      <c r="U36" s="2"/>
      <c r="V36" s="2"/>
      <c r="W36" s="2"/>
      <c r="X36" s="2"/>
      <c r="Y36" s="2"/>
      <c r="Z36" s="2"/>
      <c r="AA36" s="2"/>
    </row>
    <row r="37" spans="1:27"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ht="15.6" x14ac:dyDescent="0.25">
      <c r="A38" s="7" t="s">
        <v>166</v>
      </c>
      <c r="B38" s="2"/>
      <c r="C38" s="53">
        <v>4227</v>
      </c>
      <c r="D38" s="53">
        <v>4227</v>
      </c>
      <c r="E38" s="54">
        <v>4173</v>
      </c>
      <c r="F38" s="54">
        <v>4153</v>
      </c>
      <c r="G38" s="2"/>
      <c r="H38" s="54">
        <v>4153</v>
      </c>
      <c r="I38" s="54">
        <v>4153</v>
      </c>
      <c r="J38" s="54">
        <v>4130</v>
      </c>
      <c r="K38" s="54">
        <v>4106</v>
      </c>
      <c r="L38" s="54">
        <v>4085</v>
      </c>
      <c r="M38" s="2"/>
      <c r="N38" s="2"/>
      <c r="O38" s="2"/>
      <c r="P38" s="2"/>
      <c r="Q38" s="2"/>
      <c r="R38" s="2"/>
      <c r="S38" s="2"/>
      <c r="T38" s="2"/>
      <c r="U38" s="2"/>
      <c r="V38" s="2"/>
      <c r="W38" s="2"/>
      <c r="X38" s="2"/>
      <c r="Y38" s="2"/>
      <c r="Z38" s="2"/>
      <c r="AA38" s="2"/>
    </row>
    <row r="39" spans="1:27" ht="15.6" x14ac:dyDescent="0.25">
      <c r="A39" s="7" t="s">
        <v>167</v>
      </c>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x14ac:dyDescent="0.25">
      <c r="A40" s="8" t="str">
        <f>IF(C40&gt;0,"Net additions (losses)","Net (losses) additions")</f>
        <v>Net additions (losses)</v>
      </c>
      <c r="B40" s="2"/>
      <c r="C40" s="53">
        <v>4</v>
      </c>
      <c r="D40" s="53">
        <v>30</v>
      </c>
      <c r="E40" s="54">
        <v>-6</v>
      </c>
      <c r="F40" s="54">
        <v>-20</v>
      </c>
      <c r="G40" s="2"/>
      <c r="H40" s="54">
        <v>-151</v>
      </c>
      <c r="I40" s="54">
        <v>-23</v>
      </c>
      <c r="J40" s="54">
        <v>-21</v>
      </c>
      <c r="K40" s="54">
        <v>-39</v>
      </c>
      <c r="L40" s="54">
        <v>-68</v>
      </c>
      <c r="M40" s="2"/>
      <c r="N40" s="2"/>
      <c r="O40" s="2"/>
      <c r="P40" s="2"/>
      <c r="Q40" s="2"/>
      <c r="R40" s="2"/>
      <c r="S40" s="2"/>
      <c r="T40" s="2"/>
      <c r="U40" s="2"/>
      <c r="V40" s="2"/>
      <c r="W40" s="2"/>
      <c r="X40" s="2"/>
      <c r="Y40" s="2"/>
      <c r="Z40" s="2"/>
      <c r="AA40" s="2"/>
    </row>
    <row r="41" spans="1:27" ht="15.6" x14ac:dyDescent="0.25">
      <c r="A41" s="27" t="s">
        <v>168</v>
      </c>
      <c r="B41" s="2"/>
      <c r="C41" s="58">
        <v>5038</v>
      </c>
      <c r="D41" s="58">
        <v>5038</v>
      </c>
      <c r="E41" s="59">
        <v>5008</v>
      </c>
      <c r="F41" s="59">
        <v>5014</v>
      </c>
      <c r="G41" s="2"/>
      <c r="H41" s="59">
        <v>5034</v>
      </c>
      <c r="I41" s="59">
        <v>5034</v>
      </c>
      <c r="J41" s="59">
        <v>5057</v>
      </c>
      <c r="K41" s="59">
        <v>5078</v>
      </c>
      <c r="L41" s="59">
        <v>5117</v>
      </c>
      <c r="M41" s="2"/>
      <c r="N41" s="2"/>
      <c r="O41" s="2"/>
      <c r="P41" s="2"/>
      <c r="Q41" s="2"/>
      <c r="R41" s="2"/>
      <c r="S41" s="2"/>
      <c r="T41" s="2"/>
      <c r="U41" s="2"/>
      <c r="V41" s="2"/>
      <c r="W41" s="2"/>
      <c r="X41" s="2"/>
      <c r="Y41" s="2"/>
      <c r="Z41" s="2"/>
      <c r="AA41" s="2"/>
    </row>
    <row r="42" spans="1:27"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ht="65.400000000000006" customHeight="1" x14ac:dyDescent="0.25">
      <c r="A43" s="94" t="s">
        <v>169</v>
      </c>
      <c r="B43" s="95"/>
      <c r="C43" s="95"/>
      <c r="D43" s="96"/>
      <c r="E43" s="95"/>
      <c r="F43" s="95"/>
      <c r="G43" s="95"/>
      <c r="H43" s="95"/>
      <c r="I43" s="95"/>
      <c r="J43" s="95"/>
      <c r="K43" s="95"/>
      <c r="L43" s="95"/>
      <c r="M43" s="2"/>
      <c r="N43" s="2"/>
      <c r="O43" s="2"/>
      <c r="P43" s="2"/>
      <c r="Q43" s="2"/>
      <c r="R43" s="2"/>
      <c r="S43" s="2"/>
      <c r="T43" s="2"/>
      <c r="U43" s="2"/>
      <c r="V43" s="2"/>
      <c r="W43" s="2"/>
      <c r="X43" s="2"/>
      <c r="Y43" s="2"/>
      <c r="Z43" s="2"/>
      <c r="AA43" s="2"/>
    </row>
    <row r="44" spans="1:27"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sheetData>
  <mergeCells count="1">
    <mergeCell ref="A43:L43"/>
  </mergeCells>
  <pageMargins left="0.70866141732283472" right="0.70866141732283472" top="0.74803149606299213" bottom="0.74803149606299213" header="0.31496062992125984" footer="0.31496062992125984"/>
  <pageSetup scale="69" orientation="landscape" r:id="rId1"/>
  <headerFooter>
    <oddFooter>&amp;C&amp;"Arial,Regular"&amp;P&amp;R&amp;"Arial,Regular"Rogers Communications Inc.
Supplemental Financial Information -  Third Quarter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Cover</vt:lpstr>
      <vt:lpstr>Consolidated Financial Results</vt:lpstr>
      <vt:lpstr>Additional Information</vt:lpstr>
      <vt:lpstr>Free Cash Flow</vt:lpstr>
      <vt:lpstr>Adjusted Net Debt</vt:lpstr>
      <vt:lpstr>Balance Sheet</vt:lpstr>
      <vt:lpstr>Cash Flow</vt:lpstr>
      <vt:lpstr>Wireless</vt:lpstr>
      <vt:lpstr>Cable</vt:lpstr>
      <vt:lpstr>Business Solutions</vt:lpstr>
      <vt:lpstr>Media</vt:lpstr>
      <vt:lpstr>Key Performance Indicators</vt:lpstr>
      <vt:lpstr>Non-GAAP Measures</vt:lpstr>
      <vt:lpstr>'Additional Information'!Print_Area</vt:lpstr>
      <vt:lpstr>'Adjusted Net Debt'!Print_Area</vt:lpstr>
      <vt:lpstr>'Balance Sheet'!Print_Area</vt:lpstr>
      <vt:lpstr>'Business Solutions'!Print_Area</vt:lpstr>
      <vt:lpstr>Cable!Print_Area</vt:lpstr>
      <vt:lpstr>'Cash Flow'!Print_Area</vt:lpstr>
      <vt:lpstr>'Consolidated Financial Results'!Print_Area</vt:lpstr>
      <vt:lpstr>Cover!Print_Area</vt:lpstr>
      <vt:lpstr>'Free Cash Flow'!Print_Area</vt:lpstr>
      <vt:lpstr>'Key Performance Indicators'!Print_Area</vt:lpstr>
      <vt:lpstr>Media!Print_Area</vt:lpstr>
      <vt:lpstr>'Non-GAAP Measures'!Print_Area</vt:lpstr>
      <vt:lpstr>Wireless!Print_Area</vt:lpstr>
    </vt:vector>
  </TitlesOfParts>
  <Company>Workiva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RCI-09.30.2016-Supplemental</dc:title>
  <dc:creator>Workiva - Nicolle Yu</dc:creator>
  <cp:lastModifiedBy>Nicolle Yu</cp:lastModifiedBy>
  <cp:lastPrinted>2016-10-19T18:23:38Z</cp:lastPrinted>
  <dcterms:created xsi:type="dcterms:W3CDTF">2016-10-18T15:46:27Z</dcterms:created>
  <dcterms:modified xsi:type="dcterms:W3CDTF">2016-10-19T18:23:50Z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