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defaultThemeVersion="164011"/>
  <mc:AlternateContent xmlns:mc="http://schemas.openxmlformats.org/markup-compatibility/2006">
    <mc:Choice Requires="x15">
      <x15ac:absPath xmlns:x15ac="http://schemas.microsoft.com/office/spreadsheetml/2010/11/ac" url="\\rcirogers.sharepoint.com@SSL\DavWWWRoot\teams\FIN-Rep\FINREPORTING\MD&amp;A\2018\Q4\Supplemental\"/>
    </mc:Choice>
  </mc:AlternateContent>
  <bookViews>
    <workbookView xWindow="0" yWindow="0" windowWidth="25605" windowHeight="19020" tabRatio="949"/>
  </bookViews>
  <sheets>
    <sheet name="Cover" sheetId="10" r:id="rId1"/>
    <sheet name="Consolidated Financial Results" sheetId="11" r:id="rId2"/>
    <sheet name="Prior Accounting Consol Results" sheetId="12" r:id="rId3"/>
    <sheet name="Additional Information" sheetId="13" r:id="rId4"/>
    <sheet name="Free Cash Flow" sheetId="14" r:id="rId5"/>
    <sheet name="Adjusted Net Debt" sheetId="15" r:id="rId6"/>
    <sheet name="Balance Sheet" sheetId="16" r:id="rId7"/>
    <sheet name="Cash Flow" sheetId="17" r:id="rId8"/>
    <sheet name="Wireless" sheetId="18" r:id="rId9"/>
    <sheet name="Cable" sheetId="19" r:id="rId10"/>
    <sheet name="Media" sheetId="20" r:id="rId11"/>
    <sheet name="Key Performance Indicators" sheetId="21" r:id="rId12"/>
    <sheet name="Non-GAAP Measures" sheetId="22" r:id="rId13"/>
  </sheets>
  <calcPr calcId="162913"/>
</workbook>
</file>

<file path=xl/calcChain.xml><?xml version="1.0" encoding="utf-8"?>
<calcChain xmlns="http://schemas.openxmlformats.org/spreadsheetml/2006/main">
  <c r="A39" i="17" l="1"/>
  <c r="A36" i="19"/>
  <c r="A41" i="19" l="1"/>
  <c r="A32" i="18"/>
  <c r="A45" i="17"/>
  <c r="A41" i="17"/>
  <c r="A40" i="17"/>
  <c r="A30" i="19"/>
  <c r="A27" i="18"/>
  <c r="A15" i="15"/>
  <c r="A28" i="13"/>
</calcChain>
</file>

<file path=xl/sharedStrings.xml><?xml version="1.0" encoding="utf-8"?>
<sst xmlns="http://schemas.openxmlformats.org/spreadsheetml/2006/main" count="463" uniqueCount="220">
  <si>
    <t>2018</t>
  </si>
  <si>
    <t>2017</t>
  </si>
  <si>
    <t>Revenue</t>
  </si>
  <si>
    <t>Investments</t>
  </si>
  <si>
    <t>Inventories</t>
  </si>
  <si>
    <t>Provisions</t>
  </si>
  <si>
    <t>Wireless</t>
  </si>
  <si>
    <t>Cable</t>
  </si>
  <si>
    <t>Media</t>
  </si>
  <si>
    <t>Key Performance Indicators</t>
  </si>
  <si>
    <t>Non-GAAP Measures</t>
  </si>
  <si>
    <t>Adjusted EBITDA</t>
  </si>
  <si>
    <t>Annual</t>
  </si>
  <si>
    <t>Postpaid</t>
  </si>
  <si>
    <t>Gross additions</t>
  </si>
  <si>
    <t>Prepaid</t>
  </si>
  <si>
    <t>Internet</t>
  </si>
  <si>
    <t>Television</t>
  </si>
  <si>
    <t>Net losses</t>
  </si>
  <si>
    <t>Phone</t>
  </si>
  <si>
    <t>Income tax adjustment, legislative tax change</t>
  </si>
  <si>
    <t>Free Cash Flow</t>
  </si>
  <si>
    <t>Proceeds on disposition</t>
  </si>
  <si>
    <t>Program rights amortization</t>
  </si>
  <si>
    <t>Net change in contract asset balances</t>
  </si>
  <si>
    <t>Other</t>
  </si>
  <si>
    <t>Income taxes paid</t>
  </si>
  <si>
    <t>Interest paid</t>
  </si>
  <si>
    <t>Additions to program rights</t>
  </si>
  <si>
    <t>Transaction costs incurred</t>
  </si>
  <si>
    <t>Other current assets</t>
  </si>
  <si>
    <t>Goodwill</t>
  </si>
  <si>
    <t>Long-term debt</t>
  </si>
  <si>
    <t>Accounts receivable</t>
  </si>
  <si>
    <t>Accounts payable and accrued liabilities</t>
  </si>
  <si>
    <t>Net change in contract asset and deferred commission cost asset balances</t>
  </si>
  <si>
    <t>n/a</t>
  </si>
  <si>
    <t>Cash provided by operating activities</t>
  </si>
  <si>
    <t>Q1'18</t>
  </si>
  <si>
    <t>Depreciation and amortization</t>
  </si>
  <si>
    <t>Restructuring, acquisition and other</t>
  </si>
  <si>
    <t>Finance costs</t>
  </si>
  <si>
    <t>Income tax expense</t>
  </si>
  <si>
    <t>Adjusted Net Debt</t>
  </si>
  <si>
    <t>x</t>
  </si>
  <si>
    <t>Rogers Communications Inc.</t>
  </si>
  <si>
    <t>Consolidated Financial Results</t>
  </si>
  <si>
    <t>(unaudited)</t>
  </si>
  <si>
    <t>(In millions of dollars, except per share amounts)</t>
  </si>
  <si>
    <t>Q4'18</t>
  </si>
  <si>
    <t>Q3'18</t>
  </si>
  <si>
    <t>Q2'18</t>
  </si>
  <si>
    <t>Q4'17</t>
  </si>
  <si>
    <t>Q3'17</t>
  </si>
  <si>
    <t>Q2'17</t>
  </si>
  <si>
    <t>Q1'17</t>
  </si>
  <si>
    <t>Deduct (add):</t>
  </si>
  <si>
    <t>Gain on disposition of property, plant and equipment</t>
  </si>
  <si>
    <t>Other (income) expense</t>
  </si>
  <si>
    <t>Net income before income tax expense</t>
  </si>
  <si>
    <t>Net income</t>
  </si>
  <si>
    <t>Earnings per share:</t>
  </si>
  <si>
    <t>Basic</t>
  </si>
  <si>
    <t>Diluted</t>
  </si>
  <si>
    <t>Add (deduct):</t>
  </si>
  <si>
    <t>Loss on repayment of long-term debt</t>
  </si>
  <si>
    <t>Recovery on wind down of shomi</t>
  </si>
  <si>
    <t>Income tax impact of above items</t>
  </si>
  <si>
    <t>Additional Information</t>
  </si>
  <si>
    <t>(In millions of dollars, except capital intensity and per share amounts)</t>
  </si>
  <si>
    <t>Capital expenditures</t>
  </si>
  <si>
    <t>Capital expenditures before proceeds on disposition</t>
  </si>
  <si>
    <t>Interest on borrowings, net of capitalized interest</t>
  </si>
  <si>
    <t>Dividends declared</t>
  </si>
  <si>
    <t>Dividends per share</t>
  </si>
  <si>
    <t>(In millions of dollars)</t>
  </si>
  <si>
    <t>Change in non-cash operating working capital items</t>
  </si>
  <si>
    <t>Other adjustments</t>
  </si>
  <si>
    <t>(In millions of dollars, except ratios)</t>
  </si>
  <si>
    <t>Current portion of long-term debt</t>
  </si>
  <si>
    <t>Deferred transaction costs and discounts</t>
  </si>
  <si>
    <t>Net debt derivative assets</t>
  </si>
  <si>
    <t>Credit risk adjustment related to net debt derivative assets</t>
  </si>
  <si>
    <t>Short-term borrowings</t>
  </si>
  <si>
    <t>Consolidated Statements of Financial Position</t>
  </si>
  <si>
    <t>ASSETS</t>
  </si>
  <si>
    <t>Current assets:</t>
  </si>
  <si>
    <t>Cash and cash equivalents</t>
  </si>
  <si>
    <t>Current portion of contract assets</t>
  </si>
  <si>
    <t>Current portion of derivative instruments</t>
  </si>
  <si>
    <t>Total current assets</t>
  </si>
  <si>
    <t>Property, plant and equipment</t>
  </si>
  <si>
    <t>Intangible assets</t>
  </si>
  <si>
    <t>Derivative instruments</t>
  </si>
  <si>
    <t>Contract assets</t>
  </si>
  <si>
    <t>Other long-term assets</t>
  </si>
  <si>
    <t>Deferred tax assets</t>
  </si>
  <si>
    <t>Total assets</t>
  </si>
  <si>
    <t>LIABILITIES AND SHAREHOLDERS' EQUITY</t>
  </si>
  <si>
    <t>Current liabilities:</t>
  </si>
  <si>
    <t>Bank advances</t>
  </si>
  <si>
    <t>Income tax payable</t>
  </si>
  <si>
    <t>Other current liabilities</t>
  </si>
  <si>
    <t>Contract liabilities</t>
  </si>
  <si>
    <t>Total current liabilities</t>
  </si>
  <si>
    <t>Other long-term liabilities</t>
  </si>
  <si>
    <t>Deferred tax liabilities</t>
  </si>
  <si>
    <t>Total liabilities</t>
  </si>
  <si>
    <t>Shareholders' equity</t>
  </si>
  <si>
    <t>Total liabilities and shareholders' equity</t>
  </si>
  <si>
    <t>Consolidated Statements of Cash Flows</t>
  </si>
  <si>
    <t>Cash provided by (used in):</t>
  </si>
  <si>
    <t>Operating activities:</t>
  </si>
  <si>
    <t>Adjustments to reconcile net income to cash provided by</t>
  </si>
  <si>
    <t>operating activities:</t>
  </si>
  <si>
    <t>Post-employment benefits contributions, net of expense</t>
  </si>
  <si>
    <t>Investing activities:</t>
  </si>
  <si>
    <t>Changes in non-cash working capital related to capital</t>
  </si>
  <si>
    <t>expenditures and intangible assets</t>
  </si>
  <si>
    <t>Acquisitions and strategic transactions, net of cash acquired</t>
  </si>
  <si>
    <t>Cash used in investing activities</t>
  </si>
  <si>
    <t>Financing activities:</t>
  </si>
  <si>
    <t>and forward contracts</t>
  </si>
  <si>
    <t>Dividends paid</t>
  </si>
  <si>
    <t>Change in cash and cash equivalents</t>
  </si>
  <si>
    <t>Cash and cash equivalents (bank advances), end of period</t>
  </si>
  <si>
    <t>(In millions of dollars, except margins)</t>
  </si>
  <si>
    <t>Service revenue</t>
  </si>
  <si>
    <t>Equipment revenue</t>
  </si>
  <si>
    <t>Operating expenses</t>
  </si>
  <si>
    <t>Cost of equipment</t>
  </si>
  <si>
    <t>Adjusted EBITDA margin</t>
  </si>
  <si>
    <t>(In thousands, except churn, blended ABPU, and blended ARPU)</t>
  </si>
  <si>
    <t>Churn (monthly)</t>
  </si>
  <si>
    <t>Blended ABPU (monthly)</t>
  </si>
  <si>
    <t>(In thousands)</t>
  </si>
  <si>
    <t>• subscriber counts;
  • Wireless;
  • Cable; and
  • homes passed (Cable);
• subscriber churn (churn);
• blended average billings per user (ABPU);
• blended average revenue per user (ARPU);
• capital intensity; and
• total service revenue.</t>
  </si>
  <si>
    <t>We use the following non-GAAP measures. These are reviewed regularly by management and our Board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recognized measures under GAAP and do not have standard meanings under IFRS, so may not be reliable ways to compare us to other companies.</t>
  </si>
  <si>
    <t> 
Non-GAAP measure
 </t>
  </si>
  <si>
    <t> 
 Why we use it
 </t>
  </si>
  <si>
    <t> 
How we calculate it
 </t>
  </si>
  <si>
    <t>Most
comparable
IFRS financial
measure</t>
  </si>
  <si>
    <t>Adjusted EBITDA
Adjusted EBITDA margin</t>
  </si>
  <si>
    <t>●</t>
  </si>
  <si>
    <t>To evaluate the performance of our businesses, and when making decisions about the ongoing operations of the business and our ability to generate cash flows.</t>
  </si>
  <si>
    <t xml:space="preserve">Adjusted EBITDA:
Net income
add (deduct)
income tax expense (recovery); finance costs; depreciation and amortization; other expense (income); restructuring, acquisition and other; and loss (gain) on disposition of property, plant and equipment.
Adjusted EBITDA margin:
Adjusted EBITDA
divided by
revenue.
</t>
  </si>
  <si>
    <t>We believe that certain investors and analysts use adjusted EBITDA to measure our ability to service debt and to meet other payment obligations.</t>
  </si>
  <si>
    <t>We also use it as one component in determining short-term incentive compensation for all management employees.</t>
  </si>
  <si>
    <t>Adjusted net
income
Adjusted basic
and diluted
earnings per
share</t>
  </si>
  <si>
    <t>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t>
  </si>
  <si>
    <t>Adjusted net income:
Net income
add (deduct)
restructuring, acquisition and other; loss (recovery) on sale or wind down of investments; loss (gain) on disposition of property, plant and equipment; (gain) on acquisitions; loss on non-controlling interest purchase obligations; loss on repayment of long-term debt; and income tax adjustments on these items, including adjustments as a result of legislative changes.
Adjusted basic and diluted earnings per share:
Adjusted net income
divided by
basic and diluted weighted average shares outstanding.</t>
  </si>
  <si>
    <t>Net income
Basic and
diluted
earnings per
share</t>
  </si>
  <si>
    <t>Free cash flow</t>
  </si>
  <si>
    <t>To show how much cash we have available to repay debt and reinvest in our company, which is an important indicator of our financial strength and performance.</t>
  </si>
  <si>
    <t xml:space="preserve">Adjusted EBITDA
deduct
capital expenditures; interest on borrowings net of capitalized interest; net change in contract asset and deferred commission cost asset balances; and cash income taxes.
</t>
  </si>
  <si>
    <t>Cash provided
by operating
activities</t>
  </si>
  <si>
    <t>We believe that some investors and analysts use free cash flow to value a business and its underlying assets.</t>
  </si>
  <si>
    <t>Adjusted net
debt</t>
  </si>
  <si>
    <t>To conduct valuation-related analysis and make decisions about capital structure.</t>
  </si>
  <si>
    <t>Total long-term debt
add (deduct)
current portion of long-term debt; deferred transaction costs and discounts; net debt derivative (assets) liabilities; credit risk adjustment related to net debt derivatives; bank advances (cash and cash equivalents); and short-term borrowings.</t>
  </si>
  <si>
    <t>Long-term
debt</t>
  </si>
  <si>
    <t>We believe this helps investors and analysts analyze our enterprise and equity value and assess our leverage.</t>
  </si>
  <si>
    <t>Debt leverage ratio</t>
  </si>
  <si>
    <t>Adjusted net debt (defined above)
divided by
12-month trailing adjusted EBITDA (defined above).</t>
  </si>
  <si>
    <t>Long-term debt
divided by net
income</t>
  </si>
  <si>
    <t>Effective January 1, 2018, we adopted IFRS 15, Revenue from contracts with customers (IFRS 15), which had a significant effect on our reported results in our Wireless segment. We have presented certain figures on a "prior accounting basis". We have provided these figures to assist users in understanding the differences between our GAAP reporting under IFRS 15 and our results applying our previous accounting policies prior to adoption of IFRS 15 (the "prior accounting basis" results). Prior accounting basis is not a defined term under IFRS and does not have a standard meaning, so may not be a reliable way to compare us to other companies. These results are calculated under the assumption that we were not required to adopt IFRS 15 and we had continued reporting under previous IFRS. These former revenue recognition policies are disclosed in note 5 to our 2017 Annual Audited Consolidated Financial Statements. Certain non-GAAP measures presented under a prior accounting basis have been retrospectively amended as a result of our use of adjusted EBITDA.</t>
  </si>
  <si>
    <r>
      <t xml:space="preserve">Cable </t>
    </r>
    <r>
      <rPr>
        <vertAlign val="superscript"/>
        <sz val="10"/>
        <color rgb="FF000000"/>
        <rFont val="Arial"/>
        <family val="2"/>
      </rPr>
      <t>2</t>
    </r>
  </si>
  <si>
    <r>
      <t xml:space="preserve">Corporate items and intercompany eliminations </t>
    </r>
    <r>
      <rPr>
        <vertAlign val="superscript"/>
        <sz val="10"/>
        <color rgb="FF000000"/>
        <rFont val="Arial"/>
        <family val="2"/>
      </rPr>
      <t>2</t>
    </r>
  </si>
  <si>
    <r>
      <t xml:space="preserve">Total service revenue </t>
    </r>
    <r>
      <rPr>
        <vertAlign val="superscript"/>
        <sz val="10"/>
        <color rgb="FF000000"/>
        <rFont val="Arial"/>
        <family val="2"/>
      </rPr>
      <t>3</t>
    </r>
  </si>
  <si>
    <r>
      <t xml:space="preserve">Adjusted EBITDA </t>
    </r>
    <r>
      <rPr>
        <vertAlign val="superscript"/>
        <sz val="10"/>
        <color rgb="FF000000"/>
        <rFont val="Arial"/>
        <family val="2"/>
      </rPr>
      <t>4</t>
    </r>
  </si>
  <si>
    <r>
      <t xml:space="preserve">Adjusted net income </t>
    </r>
    <r>
      <rPr>
        <vertAlign val="superscript"/>
        <sz val="10"/>
        <color rgb="FF000000"/>
        <rFont val="Arial"/>
        <family val="2"/>
      </rPr>
      <t>4</t>
    </r>
  </si>
  <si>
    <r>
      <t xml:space="preserve">Adjusted earnings per share </t>
    </r>
    <r>
      <rPr>
        <vertAlign val="superscript"/>
        <sz val="10"/>
        <color rgb="FF000000"/>
        <rFont val="Arial"/>
        <family val="2"/>
      </rPr>
      <t>4</t>
    </r>
    <r>
      <rPr>
        <sz val="10"/>
        <color rgb="FF000000"/>
        <rFont val="Arial"/>
        <family val="2"/>
      </rPr>
      <t>:</t>
    </r>
  </si>
  <si>
    <r>
      <t xml:space="preserve">Total service revenue </t>
    </r>
    <r>
      <rPr>
        <vertAlign val="superscript"/>
        <sz val="10"/>
        <color rgb="FF000000"/>
        <rFont val="Arial"/>
        <family val="2"/>
      </rPr>
      <t>2</t>
    </r>
  </si>
  <si>
    <r>
      <t xml:space="preserve">Adjusted EBITDA </t>
    </r>
    <r>
      <rPr>
        <vertAlign val="superscript"/>
        <sz val="10"/>
        <color rgb="FF000000"/>
        <rFont val="Arial"/>
        <family val="2"/>
      </rPr>
      <t>3</t>
    </r>
  </si>
  <si>
    <r>
      <t xml:space="preserve">Adjusted net income </t>
    </r>
    <r>
      <rPr>
        <vertAlign val="superscript"/>
        <sz val="10"/>
        <color rgb="FF000000"/>
        <rFont val="Arial"/>
        <family val="2"/>
      </rPr>
      <t>3</t>
    </r>
  </si>
  <si>
    <r>
      <t xml:space="preserve">Corporate </t>
    </r>
    <r>
      <rPr>
        <vertAlign val="superscript"/>
        <sz val="10"/>
        <color rgb="FF000000"/>
        <rFont val="Arial"/>
        <family val="2"/>
      </rPr>
      <t>2</t>
    </r>
  </si>
  <si>
    <r>
      <t xml:space="preserve">Capital expenditures </t>
    </r>
    <r>
      <rPr>
        <vertAlign val="superscript"/>
        <sz val="10"/>
        <color rgb="FF000000"/>
        <rFont val="Arial"/>
        <family val="2"/>
      </rPr>
      <t>3</t>
    </r>
  </si>
  <si>
    <r>
      <t xml:space="preserve">Capital intensity </t>
    </r>
    <r>
      <rPr>
        <vertAlign val="superscript"/>
        <sz val="10"/>
        <color rgb="FF000000"/>
        <rFont val="Arial"/>
        <family val="2"/>
      </rPr>
      <t>4</t>
    </r>
  </si>
  <si>
    <r>
      <t xml:space="preserve">Consolidated </t>
    </r>
    <r>
      <rPr>
        <vertAlign val="superscript"/>
        <sz val="10"/>
        <color rgb="FF000000"/>
        <rFont val="Arial"/>
        <family val="2"/>
      </rPr>
      <t>2</t>
    </r>
  </si>
  <si>
    <r>
      <t>Adjusted EBITDA</t>
    </r>
    <r>
      <rPr>
        <vertAlign val="superscript"/>
        <sz val="10"/>
        <color rgb="FF000000"/>
        <rFont val="Arial"/>
        <family val="2"/>
      </rPr>
      <t xml:space="preserve"> 5</t>
    </r>
  </si>
  <si>
    <r>
      <t xml:space="preserve">Free cash flow </t>
    </r>
    <r>
      <rPr>
        <vertAlign val="superscript"/>
        <sz val="10"/>
        <color rgb="FF000000"/>
        <rFont val="Arial"/>
        <family val="2"/>
      </rPr>
      <t>5</t>
    </r>
  </si>
  <si>
    <r>
      <t xml:space="preserve">Free cash flow </t>
    </r>
    <r>
      <rPr>
        <vertAlign val="superscript"/>
        <sz val="10"/>
        <color rgb="FF000000"/>
        <rFont val="Arial"/>
        <family val="2"/>
      </rPr>
      <t>2</t>
    </r>
  </si>
  <si>
    <r>
      <t xml:space="preserve">Adjusted net debt </t>
    </r>
    <r>
      <rPr>
        <vertAlign val="superscript"/>
        <sz val="10"/>
        <color rgb="FF000000"/>
        <rFont val="Arial"/>
        <family val="2"/>
      </rPr>
      <t>1</t>
    </r>
  </si>
  <si>
    <r>
      <t xml:space="preserve">Divided by: trailing 12-month adjusted EBITDA </t>
    </r>
    <r>
      <rPr>
        <vertAlign val="superscript"/>
        <sz val="10"/>
        <color rgb="FF000000"/>
        <rFont val="Arial"/>
        <family val="2"/>
      </rPr>
      <t>2</t>
    </r>
  </si>
  <si>
    <r>
      <t xml:space="preserve">Debt leverage ratio </t>
    </r>
    <r>
      <rPr>
        <vertAlign val="superscript"/>
        <sz val="10"/>
        <color rgb="FF000000"/>
        <rFont val="Arial"/>
        <family val="2"/>
      </rPr>
      <t>1, 2</t>
    </r>
  </si>
  <si>
    <r>
      <t xml:space="preserve">Other operating expenses </t>
    </r>
    <r>
      <rPr>
        <vertAlign val="superscript"/>
        <sz val="10"/>
        <color rgb="FF000000"/>
        <rFont val="Arial"/>
        <family val="2"/>
      </rPr>
      <t>2</t>
    </r>
  </si>
  <si>
    <r>
      <t xml:space="preserve">Wireless Subscriber Results </t>
    </r>
    <r>
      <rPr>
        <vertAlign val="superscript"/>
        <sz val="10"/>
        <color rgb="FF000000"/>
        <rFont val="Arial"/>
        <family val="2"/>
      </rPr>
      <t>3</t>
    </r>
  </si>
  <si>
    <r>
      <t>Total postpaid subscribers</t>
    </r>
    <r>
      <rPr>
        <vertAlign val="superscript"/>
        <sz val="10"/>
        <color rgb="FF000000"/>
        <rFont val="Arial"/>
        <family val="2"/>
      </rPr>
      <t xml:space="preserve"> 4</t>
    </r>
  </si>
  <si>
    <r>
      <t>Total prepaid subscribers</t>
    </r>
    <r>
      <rPr>
        <vertAlign val="superscript"/>
        <sz val="10"/>
        <color rgb="FF000000"/>
        <rFont val="Arial"/>
        <family val="2"/>
      </rPr>
      <t xml:space="preserve"> 4</t>
    </r>
  </si>
  <si>
    <r>
      <t xml:space="preserve">Prior Accounting Basis </t>
    </r>
    <r>
      <rPr>
        <vertAlign val="superscript"/>
        <sz val="10"/>
        <color rgb="FF000000"/>
        <rFont val="Arial"/>
        <family val="2"/>
      </rPr>
      <t>1</t>
    </r>
  </si>
  <si>
    <r>
      <t xml:space="preserve">Adjusted EBITDA margin </t>
    </r>
    <r>
      <rPr>
        <vertAlign val="superscript"/>
        <sz val="10"/>
        <color rgb="FF000000"/>
        <rFont val="Arial"/>
        <family val="2"/>
      </rPr>
      <t>3</t>
    </r>
  </si>
  <si>
    <r>
      <t>Other operating expenses</t>
    </r>
    <r>
      <rPr>
        <vertAlign val="superscript"/>
        <sz val="10"/>
        <color rgb="FF000000"/>
        <rFont val="Arial"/>
        <family val="2"/>
      </rPr>
      <t xml:space="preserve"> 2</t>
    </r>
  </si>
  <si>
    <r>
      <rPr>
        <sz val="10"/>
        <color rgb="FF000000"/>
        <rFont val="Arial"/>
        <family val="2"/>
      </rPr>
      <t xml:space="preserve">Subscriber Results </t>
    </r>
    <r>
      <rPr>
        <vertAlign val="superscript"/>
        <sz val="10"/>
        <color rgb="FF000000"/>
        <rFont val="Arial"/>
        <family val="2"/>
      </rPr>
      <t>3</t>
    </r>
  </si>
  <si>
    <r>
      <t xml:space="preserve">Total service units </t>
    </r>
    <r>
      <rPr>
        <vertAlign val="superscript"/>
        <sz val="10"/>
        <color rgb="FF000000"/>
        <rFont val="Arial"/>
        <family val="2"/>
      </rPr>
      <t>6</t>
    </r>
  </si>
  <si>
    <r>
      <rPr>
        <sz val="10"/>
        <color rgb="FF000000"/>
        <rFont val="Arial"/>
        <family val="2"/>
      </rPr>
      <t>Operating expenses</t>
    </r>
    <r>
      <rPr>
        <vertAlign val="superscript"/>
        <sz val="10"/>
        <color rgb="FF000000"/>
        <rFont val="Arial"/>
        <family val="2"/>
      </rPr>
      <t xml:space="preserve"> 1</t>
    </r>
  </si>
  <si>
    <r>
      <t xml:space="preserve">2017 </t>
    </r>
    <r>
      <rPr>
        <b/>
        <vertAlign val="superscript"/>
        <sz val="10"/>
        <color rgb="FF000000"/>
        <rFont val="Arial"/>
        <family val="2"/>
      </rPr>
      <t>1</t>
    </r>
  </si>
  <si>
    <r>
      <t>2017</t>
    </r>
    <r>
      <rPr>
        <b/>
        <vertAlign val="superscript"/>
        <sz val="10"/>
        <color rgb="FF000000"/>
        <rFont val="Arial"/>
        <family val="2"/>
      </rPr>
      <t xml:space="preserve"> 1</t>
    </r>
  </si>
  <si>
    <t>Loss on bond forward derivatives</t>
  </si>
  <si>
    <r>
      <rPr>
        <vertAlign val="superscript"/>
        <sz val="10"/>
        <color rgb="FF000000"/>
        <rFont val="Arial"/>
        <family val="2"/>
      </rPr>
      <t>1</t>
    </r>
    <r>
      <rPr>
        <sz val="10"/>
        <color rgb="FF000000"/>
        <rFont val="Arial"/>
        <family val="2"/>
      </rPr>
      <t xml:space="preserve"> 2017 reported figures have been restated applying the new revenue recognition standard, IFRS 15. See "Critical Accounting Policies and Estimates" in our Fourth Quarter 2018 Earnings Press Release.
</t>
    </r>
  </si>
  <si>
    <r>
      <rPr>
        <vertAlign val="superscript"/>
        <sz val="10"/>
        <color rgb="FF000000"/>
        <rFont val="Arial"/>
        <family val="2"/>
      </rPr>
      <t>1</t>
    </r>
    <r>
      <rPr>
        <sz val="10"/>
        <color rgb="FF000000"/>
        <rFont val="Arial"/>
        <family val="2"/>
      </rPr>
      <t xml:space="preserve"> 2017 reported figures have been restated applying the new revenue recognition standard, IFRS 15. See "Critical Accounting Policies and Estimates" in our Fourth Quarter 2018 Earnings Press Release.
</t>
    </r>
  </si>
  <si>
    <r>
      <rPr>
        <vertAlign val="superscript"/>
        <sz val="10"/>
        <color rgb="FF000000"/>
        <rFont val="Arial"/>
        <family val="2"/>
      </rPr>
      <t>1</t>
    </r>
    <r>
      <rPr>
        <sz val="10"/>
        <color rgb="FF000000"/>
        <rFont val="Arial"/>
        <family val="2"/>
      </rPr>
      <t xml:space="preserve"> 2017 free cash flow has been retrospectively amended to include stock-based compensation. See "Reportable Segments" in our Fourth Quarter 2018 Earnings Press Release.
</t>
    </r>
    <r>
      <rPr>
        <vertAlign val="superscript"/>
        <sz val="10"/>
        <color rgb="FF000000"/>
        <rFont val="Arial"/>
        <family val="2"/>
      </rPr>
      <t xml:space="preserve">2 </t>
    </r>
    <r>
      <rPr>
        <sz val="10"/>
        <color rgb="FF000000"/>
        <rFont val="Arial"/>
        <family val="2"/>
      </rPr>
      <t>Free cash flow is a non-GAAP measure and should not be considered as a substitute or alternative for GAAP measures. It is not a defined term under IFRS and does not have a standard meaning, so may not be a reliable way to compare us to other companies. See “Non-GAAP Measures” for information about this measure, including how we calculate it.</t>
    </r>
  </si>
  <si>
    <r>
      <rPr>
        <vertAlign val="superscript"/>
        <sz val="10"/>
        <color rgb="FF000000"/>
        <rFont val="Arial"/>
        <family val="2"/>
      </rPr>
      <t>1</t>
    </r>
    <r>
      <rPr>
        <sz val="10"/>
        <color rgb="FF000000"/>
        <rFont val="Arial"/>
        <family val="2"/>
      </rPr>
      <t xml:space="preserve"> 2017 reported figures have been restated applying the new revenue recognition standard, IFRS 15. See "Critical Accounting Policies and Estimates" in our Fourth Quarter 2018 Earnings Press Release.
</t>
    </r>
    <r>
      <rPr>
        <vertAlign val="superscript"/>
        <sz val="10"/>
        <color rgb="FF000000"/>
        <rFont val="Arial"/>
        <family val="2"/>
      </rPr>
      <t>2</t>
    </r>
    <r>
      <rPr>
        <sz val="10"/>
        <color rgb="FF000000"/>
        <rFont val="Arial"/>
        <family val="2"/>
      </rPr>
      <t xml:space="preserve"> Effective January 1, 2018 and on a retrospective basis, we realigned our reportable segments and related financial results. As a result, certain figures have been retrospectively amended. See “Reportable Segments” in our Fourth Quarter 2018 Earnings Press Release.
</t>
    </r>
    <r>
      <rPr>
        <vertAlign val="superscript"/>
        <sz val="10"/>
        <color rgb="FF000000"/>
        <rFont val="Arial"/>
        <family val="2"/>
      </rPr>
      <t>3</t>
    </r>
    <r>
      <rPr>
        <sz val="10"/>
        <color rgb="FF000000"/>
        <rFont val="Arial"/>
        <family val="2"/>
      </rPr>
      <t xml:space="preserve"> See “Key Performance Indicators”.
</t>
    </r>
    <r>
      <rPr>
        <vertAlign val="superscript"/>
        <sz val="10"/>
        <color rgb="FF000000"/>
        <rFont val="Arial"/>
        <family val="2"/>
      </rPr>
      <t>4</t>
    </r>
    <r>
      <rPr>
        <sz val="10"/>
        <color rgb="FF000000"/>
        <rFont val="Arial"/>
        <family val="2"/>
      </rPr>
      <t xml:space="preserve"> Adjusted EBITDA, adjusted net income, and adjusted basic and diluted earnings per share are non-GAAP measures and should not be considered substitutes or alternatives for GAAP measures. These are not defined terms under IFRS and do not have standard meanings, so may not be a reliable way to compare us to other companies. These measures have been retrospectively amended to incorporate stock-based compensation when comparing to previously reported figures. See "Reportable Segments" in our Fourth Quarter 2018 Earnings Press Release and "Non-GAAP Measures".</t>
    </r>
  </si>
  <si>
    <r>
      <rPr>
        <vertAlign val="superscript"/>
        <sz val="10"/>
        <color rgb="FF000000"/>
        <rFont val="Arial"/>
        <family val="2"/>
      </rPr>
      <t xml:space="preserve">1 </t>
    </r>
    <r>
      <rPr>
        <sz val="10"/>
        <color rgb="FF000000"/>
        <rFont val="Arial"/>
        <family val="2"/>
      </rPr>
      <t xml:space="preserve">2017 reported figures have been restated applying the new revenue recognition standard, IFRS 15. See "Critical Accounting Policies and Estimates" in our Fourth Quarter 2018 Earnings Press Release. 
</t>
    </r>
    <r>
      <rPr>
        <vertAlign val="superscript"/>
        <sz val="10"/>
        <color rgb="FF000000"/>
        <rFont val="Arial"/>
        <family val="2"/>
      </rPr>
      <t>2</t>
    </r>
    <r>
      <rPr>
        <sz val="10"/>
        <color rgb="FF000000"/>
        <rFont val="Arial"/>
        <family val="2"/>
      </rPr>
      <t xml:space="preserve"> Effective January 1, 2018 and on a retrospective basis, we realigned our reportable segments and related financial results. As a result, certain figures have been retrospectively amended. See “Reportable Segments” in our Fourth Quarter 2018 Earnings Press Release.
</t>
    </r>
    <r>
      <rPr>
        <vertAlign val="superscript"/>
        <sz val="10"/>
        <color rgb="FF000000"/>
        <rFont val="Arial"/>
        <family val="2"/>
      </rPr>
      <t xml:space="preserve">3 </t>
    </r>
    <r>
      <rPr>
        <sz val="10"/>
        <color rgb="FF000000"/>
        <rFont val="Arial"/>
        <family val="2"/>
      </rPr>
      <t xml:space="preserve">Includes additions to property plant and equipment net of proceeds on disposition, but does not include expenditures for spectrum licences.
</t>
    </r>
    <r>
      <rPr>
        <vertAlign val="superscript"/>
        <sz val="10"/>
        <color rgb="FF000000"/>
        <rFont val="Arial"/>
        <family val="2"/>
      </rPr>
      <t>4</t>
    </r>
    <r>
      <rPr>
        <sz val="10"/>
        <color rgb="FF000000"/>
        <rFont val="Arial"/>
        <family val="2"/>
      </rPr>
      <t xml:space="preserve"> See “Key Performance Indicators”.
</t>
    </r>
    <r>
      <rPr>
        <vertAlign val="superscript"/>
        <sz val="10"/>
        <color rgb="FF000000"/>
        <rFont val="Arial"/>
        <family val="2"/>
      </rPr>
      <t xml:space="preserve">5 </t>
    </r>
    <r>
      <rPr>
        <sz val="10"/>
        <color rgb="FF000000"/>
        <rFont val="Arial"/>
        <family val="2"/>
      </rPr>
      <t xml:space="preserve">Adjusted EBITDA and free cash flow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 
</t>
    </r>
  </si>
  <si>
    <t>We measure the success of our strategy using a number of key performance indicators that are defined and discussed in our 2017 Annual MD&amp;A and our Fourth Quarter 2018 Earnings Press Release.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</si>
  <si>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t>Net income for the period</t>
  </si>
  <si>
    <r>
      <t xml:space="preserve">n/a - not applicable
</t>
    </r>
    <r>
      <rPr>
        <vertAlign val="superscript"/>
        <sz val="10"/>
        <color rgb="FF000000"/>
        <rFont val="Arial"/>
        <family val="2"/>
      </rPr>
      <t>1</t>
    </r>
    <r>
      <rPr>
        <sz val="10"/>
        <color rgb="FF000000"/>
        <rFont val="Arial"/>
        <family val="2"/>
      </rPr>
      <t xml:space="preserve"> Adjusted net debt and debt leverage ratio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
</t>
    </r>
    <r>
      <rPr>
        <vertAlign val="superscript"/>
        <sz val="10"/>
        <color rgb="FF000000"/>
        <rFont val="Arial"/>
        <family val="2"/>
      </rPr>
      <t>2</t>
    </r>
    <r>
      <rPr>
        <sz val="10"/>
        <color rgb="FF000000"/>
        <rFont val="Arial"/>
        <family val="2"/>
      </rPr>
      <t xml:space="preserve"> We have not restated metrics prior to January 1, 2017 in accordance with IFRS 15. As a result, trailing 12-month adjusted EBITDA and debt leverage ratio have not been restated prior to Q4 2017.</t>
    </r>
  </si>
  <si>
    <t>(Bank advances) cash and cash equivalents , beginning of period</t>
  </si>
  <si>
    <r>
      <t xml:space="preserve">Prior Accounting Basis </t>
    </r>
    <r>
      <rPr>
        <b/>
        <vertAlign val="superscript"/>
        <sz val="10"/>
        <color rgb="FF000000"/>
        <rFont val="Arial"/>
        <family val="2"/>
      </rPr>
      <t>1</t>
    </r>
  </si>
  <si>
    <r>
      <t xml:space="preserve">Blended ARPU (monthly) </t>
    </r>
    <r>
      <rPr>
        <vertAlign val="superscript"/>
        <sz val="10"/>
        <color rgb="FF000000"/>
        <rFont val="Arial"/>
        <family val="2"/>
      </rPr>
      <t>3</t>
    </r>
  </si>
  <si>
    <r>
      <rPr>
        <vertAlign val="superscript"/>
        <sz val="10"/>
        <color rgb="FF000000"/>
        <rFont val="Arial"/>
        <family val="2"/>
      </rPr>
      <t>1</t>
    </r>
    <r>
      <rPr>
        <sz val="10"/>
        <color rgb="FF000000"/>
        <rFont val="Arial"/>
        <family val="2"/>
      </rPr>
      <t xml:space="preserve"> 2017 reported figures have been restated applying the new revenue recognition standard, IFRS 15. See "Critical Accounting Policies and Estimates" in our Fourth Quarter 2018 Earnings Press Release.
</t>
    </r>
    <r>
      <rPr>
        <vertAlign val="superscript"/>
        <sz val="10"/>
        <color rgb="FF000000"/>
        <rFont val="Arial"/>
        <family val="2"/>
      </rPr>
      <t>2</t>
    </r>
    <r>
      <rPr>
        <sz val="10"/>
        <color rgb="FF000000"/>
        <rFont val="Arial"/>
        <family val="2"/>
      </rPr>
      <t xml:space="preserve"> Other operating expenses for 2017 have been retrospectively amended to include stock-based compensation. See "Reportable Segments" in our Fourth Quarter 2018 Earnings Press Release.
</t>
    </r>
    <r>
      <rPr>
        <vertAlign val="superscript"/>
        <sz val="10"/>
        <color rgb="FF000000"/>
        <rFont val="Arial"/>
        <family val="2"/>
      </rPr>
      <t>3</t>
    </r>
    <r>
      <rPr>
        <sz val="10"/>
        <color rgb="FF000000"/>
        <rFont val="Arial"/>
        <family val="2"/>
      </rPr>
      <t xml:space="preserve"> Subscriber counts, subscriber churn, and blended ARPU are key performance indicators. See “Key Performance Indicators”.
</t>
    </r>
    <r>
      <rPr>
        <vertAlign val="superscript"/>
        <sz val="10"/>
        <color rgb="FF000000"/>
        <rFont val="Arial"/>
        <family val="2"/>
      </rPr>
      <t xml:space="preserve">4 </t>
    </r>
    <r>
      <rPr>
        <sz val="10"/>
        <color rgb="FF000000"/>
        <rFont val="Arial"/>
        <family val="2"/>
      </rPr>
      <t xml:space="preserve">As at end of period. </t>
    </r>
  </si>
  <si>
    <r>
      <rPr>
        <vertAlign val="superscript"/>
        <sz val="10"/>
        <color rgb="FF000000"/>
        <rFont val="Arial"/>
        <family val="2"/>
      </rPr>
      <t>1</t>
    </r>
    <r>
      <rPr>
        <sz val="10"/>
        <color rgb="FF000000"/>
        <rFont val="Arial"/>
        <family val="2"/>
      </rPr>
      <t xml:space="preserve"> Amounts calculated on a basis consistent with our previous revenue recognition accounting policies prior to adopting IFRS 15. Prior accounting basis is a non-GAAP measure, is not a defined term under IFRS, and does not have a standard meaning, so may not be a reliable way to compare us to other companies. See "Non-GAAP Measures" in this document for more information.
</t>
    </r>
    <r>
      <rPr>
        <vertAlign val="superscript"/>
        <sz val="10"/>
        <color rgb="FF000000"/>
        <rFont val="Arial"/>
        <family val="2"/>
      </rPr>
      <t xml:space="preserve">2 </t>
    </r>
    <r>
      <rPr>
        <sz val="10"/>
        <color rgb="FF000000"/>
        <rFont val="Arial"/>
        <family val="2"/>
      </rPr>
      <t xml:space="preserve">Other operating expenses for 2017 have been retrospectively amended to include stock-based compensation. See "Reportable Segments" in our Fourth Quarter 2018 Earnings Press Release.
</t>
    </r>
    <r>
      <rPr>
        <vertAlign val="superscript"/>
        <sz val="10"/>
        <color rgb="FF000000"/>
        <rFont val="Arial"/>
        <family val="2"/>
      </rPr>
      <t xml:space="preserve">3 </t>
    </r>
    <r>
      <rPr>
        <sz val="10"/>
        <color rgb="FF000000"/>
        <rFont val="Arial"/>
        <family val="2"/>
      </rPr>
      <t xml:space="preserve">Under the prior accounting basis, adjusted EBITDA margin is calculated using Wireless service revenue. </t>
    </r>
  </si>
  <si>
    <r>
      <rPr>
        <vertAlign val="superscript"/>
        <sz val="10"/>
        <color rgb="FF000000"/>
        <rFont val="Arial"/>
        <family val="2"/>
      </rPr>
      <t>1</t>
    </r>
    <r>
      <rPr>
        <sz val="10"/>
        <color rgb="FF000000"/>
        <rFont val="Arial"/>
        <family val="2"/>
      </rPr>
      <t xml:space="preserve"> Operating expenses for 2017 have been retrospectively amended to include stock-based compensation. See "Reportable Segments" in our Fourth Quarter 2018 Earnings Press Release. </t>
    </r>
  </si>
  <si>
    <r>
      <t xml:space="preserve">Internet </t>
    </r>
    <r>
      <rPr>
        <vertAlign val="superscript"/>
        <sz val="10"/>
        <color rgb="FF000000"/>
        <rFont val="Arial"/>
        <family val="2"/>
      </rPr>
      <t>4</t>
    </r>
  </si>
  <si>
    <r>
      <t>Total Internet subscribers</t>
    </r>
    <r>
      <rPr>
        <vertAlign val="superscript"/>
        <sz val="10"/>
        <color rgb="FF000000"/>
        <rFont val="Arial"/>
        <family val="2"/>
      </rPr>
      <t xml:space="preserve"> 5</t>
    </r>
  </si>
  <si>
    <r>
      <t>Total Television subscribers</t>
    </r>
    <r>
      <rPr>
        <vertAlign val="superscript"/>
        <sz val="10"/>
        <color rgb="FF000000"/>
        <rFont val="Arial"/>
        <family val="2"/>
      </rPr>
      <t xml:space="preserve"> 5</t>
    </r>
  </si>
  <si>
    <r>
      <t xml:space="preserve">Total Phone subscribers </t>
    </r>
    <r>
      <rPr>
        <vertAlign val="superscript"/>
        <sz val="10"/>
        <color rgb="FF000000"/>
        <rFont val="Arial"/>
        <family val="2"/>
      </rPr>
      <t>5</t>
    </r>
  </si>
  <si>
    <r>
      <t>Homes passed</t>
    </r>
    <r>
      <rPr>
        <vertAlign val="superscript"/>
        <sz val="10"/>
        <color rgb="FF000000"/>
        <rFont val="Arial"/>
        <family val="2"/>
      </rPr>
      <t xml:space="preserve"> 5</t>
    </r>
  </si>
  <si>
    <r>
      <t xml:space="preserve">Total service units </t>
    </r>
    <r>
      <rPr>
        <vertAlign val="superscript"/>
        <sz val="10"/>
        <color rgb="FF000000"/>
        <rFont val="Arial"/>
        <family val="2"/>
      </rPr>
      <t>5</t>
    </r>
  </si>
  <si>
    <r>
      <rPr>
        <vertAlign val="superscript"/>
        <sz val="10"/>
        <color rgb="FF000000"/>
        <rFont val="Arial"/>
        <family val="2"/>
      </rPr>
      <t>1</t>
    </r>
    <r>
      <rPr>
        <sz val="10"/>
        <color rgb="FF000000"/>
        <rFont val="Arial"/>
        <family val="2"/>
      </rPr>
      <t xml:space="preserve"> Effective January 1, 2018 and on a retrospective basis, we realigned our reportable segments and related financial results. See “Reporting Segments” in our Fourth Quarter 2018 Earnings Press Release.
</t>
    </r>
    <r>
      <rPr>
        <vertAlign val="superscript"/>
        <sz val="10"/>
        <color rgb="FF000000"/>
        <rFont val="Arial"/>
        <family val="2"/>
      </rPr>
      <t xml:space="preserve">2 </t>
    </r>
    <r>
      <rPr>
        <sz val="10"/>
        <color rgb="FF000000"/>
        <rFont val="Arial"/>
        <family val="2"/>
      </rPr>
      <t xml:space="preserve">Other operating expenses for 2017 have been retrospectively amended to include stock-based compensation. See "Reporting Segments" in our Fourth Quarter 2018 Earnings Press Release.
</t>
    </r>
    <r>
      <rPr>
        <vertAlign val="superscript"/>
        <sz val="10"/>
        <color rgb="FF000000"/>
        <rFont val="Arial"/>
        <family val="2"/>
      </rPr>
      <t>3</t>
    </r>
    <r>
      <rPr>
        <sz val="10"/>
        <color rgb="FF000000"/>
        <rFont val="Arial"/>
        <family val="2"/>
      </rPr>
      <t xml:space="preserve"> Subscriber counts are key performance indicators. See “Key Performance Indicators”.
</t>
    </r>
    <r>
      <rPr>
        <vertAlign val="superscript"/>
        <sz val="10"/>
        <color rgb="FF000000"/>
        <rFont val="Arial"/>
        <family val="2"/>
      </rPr>
      <t>4</t>
    </r>
    <r>
      <rPr>
        <sz val="10"/>
        <color rgb="FF000000"/>
        <rFont val="Arial"/>
        <family val="2"/>
      </rPr>
      <t xml:space="preserve"> Effective January 1, 2018, and on a retrospective basis our Internet subscriber results include Smart Home Monitoring subscribers.
</t>
    </r>
    <r>
      <rPr>
        <vertAlign val="superscript"/>
        <sz val="10"/>
        <color rgb="FF000000"/>
        <rFont val="Arial"/>
        <family val="2"/>
      </rPr>
      <t>5</t>
    </r>
    <r>
      <rPr>
        <sz val="10"/>
        <color rgb="FF000000"/>
        <rFont val="Arial"/>
        <family val="2"/>
      </rPr>
      <t xml:space="preserve"> As at end of period.
</t>
    </r>
    <r>
      <rPr>
        <vertAlign val="superscript"/>
        <sz val="10"/>
        <color rgb="FF000000"/>
        <rFont val="Arial"/>
        <family val="2"/>
      </rPr>
      <t>6</t>
    </r>
    <r>
      <rPr>
        <sz val="10"/>
        <color rgb="FF000000"/>
        <rFont val="Arial"/>
        <family val="2"/>
      </rPr>
      <t xml:space="preserve"> Includes Internet, Television, and Phone subscribers.</t>
    </r>
  </si>
  <si>
    <r>
      <rPr>
        <vertAlign val="superscript"/>
        <sz val="10"/>
        <color rgb="FF000000"/>
        <rFont val="Arial"/>
        <family val="2"/>
      </rPr>
      <t>1</t>
    </r>
    <r>
      <rPr>
        <sz val="10"/>
        <color rgb="FF000000"/>
        <rFont val="Arial"/>
        <family val="2"/>
      </rPr>
      <t xml:space="preserve"> Amounts calculated on a basis consistent with our previous revenue recognition accounting policies prior to adopting IFRS 15. Prior accounting basis is a non-GAAP measure, is not a defined term under IFRS, and does not have a standard meaning, so may not be a reliable way to compare us to other companies. See "Non-GAAP Measures" in this document for more information.
</t>
    </r>
    <r>
      <rPr>
        <vertAlign val="superscript"/>
        <sz val="10"/>
        <color rgb="FF000000"/>
        <rFont val="Arial"/>
        <family val="2"/>
      </rPr>
      <t>2</t>
    </r>
    <r>
      <rPr>
        <sz val="10"/>
        <color rgb="FF000000"/>
        <rFont val="Arial"/>
        <family val="2"/>
      </rPr>
      <t xml:space="preserve"> See “Key Performance Indicators”.
</t>
    </r>
    <r>
      <rPr>
        <vertAlign val="superscript"/>
        <sz val="10"/>
        <color rgb="FF000000"/>
        <rFont val="Arial"/>
        <family val="2"/>
      </rPr>
      <t>3</t>
    </r>
    <r>
      <rPr>
        <sz val="10"/>
        <color rgb="FF000000"/>
        <rFont val="Arial"/>
        <family val="2"/>
      </rPr>
      <t xml:space="preserve"> Adjusted EBITDA and adjusted net income are non-GAAP measures and should not be considered substitutes or alternatives for GAAP measures. These are not defined terms under IFRS and do not have standard meanings, so may not be a reliable way to compare us to other companies. These measures have been retrospectively amended to incorporate stock-based compensation when comparing to previously reported figures. See "Reportable Segments" and "Non-GAAP Measures" in our Fourth Quarter 2018 Earnings Press Release.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</si>
</sst>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
    <numFmt numFmtId="165" formatCode="#.0%"/>
    <numFmt numFmtId="166" formatCode="_(* #,##0.0_);_(* \(#,##0.0\);_(* &quot;-&quot;??_);_(@_)"/>
    <numFmt numFmtId="167" formatCode="_(#,##0_);_(\(#,##0\);_(&quot;—&quot;_);_(@_)"/>
    <numFmt numFmtId="168" formatCode="_(&quot;$&quot;#,##0.00_);_(\(&quot;$&quot;#,##0.00\);_(&quot;$&quot;&quot;—&quot;_);_(@_)"/>
    <numFmt numFmtId="169" formatCode="0.0%"/>
    <numFmt numFmtId="170" formatCode="0.0%;\(0.0%\)"/>
  </numFmts>
  <fonts count="13">
    <font>
      <sz val="10"/>
      <name val="Arial"/>
    </font>
    <font>
      <sz val="10"/>
      <color rgb="FF000000"/>
      <name val="Arial"/>
      <family val="2"/>
    </font>
    <font>
      <b/>
      <sz val="10"/>
      <color rgb="FF000000"/>
      <name val="Arial"/>
      <family val="2"/>
    </font>
    <font>
      <sz val="10"/>
      <color rgb="FF000000"/>
      <name val="Times New Roman"/>
      <family val="1"/>
    </font>
    <font>
      <sz val="10"/>
      <name val="Arial"/>
      <family val="2"/>
    </font>
    <font>
      <sz val="10"/>
      <color rgb="FFFFFFFF"/>
      <name val="Arial"/>
      <family val="2"/>
    </font>
    <font>
      <b/>
      <sz val="10"/>
      <color rgb="FFFFFFFF"/>
      <name val="Arial"/>
      <family val="2"/>
    </font>
    <font>
      <b/>
      <sz val="14"/>
      <color rgb="FF000000"/>
      <name val="Arial"/>
      <family val="2"/>
    </font>
    <font>
      <vertAlign val="superscript"/>
      <sz val="10"/>
      <color rgb="FF000000"/>
      <name val="Arial"/>
      <family val="2"/>
    </font>
    <font>
      <sz val="10"/>
      <color rgb="FF000000"/>
      <name val="Arial"/>
      <family val="2"/>
    </font>
    <font>
      <b/>
      <sz val="10"/>
      <color rgb="FF000000"/>
      <name val="Arial"/>
      <family val="2"/>
    </font>
    <font>
      <b/>
      <vertAlign val="superscript"/>
      <sz val="10"/>
      <color rgb="FF000000"/>
      <name val="Arial"/>
      <family val="2"/>
    </font>
    <font>
      <sz val="10"/>
      <name val="Arial"/>
      <family val="2"/>
    </font>
  </fonts>
  <fills count="4">
    <fill>
      <patternFill patternType="none"/>
    </fill>
    <fill>
      <patternFill patternType="gray125"/>
    </fill>
    <fill>
      <patternFill patternType="solid">
        <fgColor rgb="FFDAEEF3"/>
        <bgColor indexed="64"/>
      </patternFill>
    </fill>
    <fill>
      <patternFill patternType="solid">
        <fgColor rgb="FFF2F2F2"/>
        <bgColor indexed="64"/>
      </patternFill>
    </fill>
  </fills>
  <borders count="17">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A0B7"/>
      </bottom>
      <diagonal/>
    </border>
    <border>
      <left/>
      <right/>
      <top style="thin">
        <color rgb="FF00A0B7"/>
      </top>
      <bottom/>
      <diagonal/>
    </border>
    <border>
      <left/>
      <right/>
      <top style="thin">
        <color rgb="FF00A0B7"/>
      </top>
      <bottom style="thin">
        <color rgb="FF00A0B7"/>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9" fontId="4" fillId="0" borderId="0" applyFont="0" applyFill="0" applyBorder="0" applyAlignment="0" applyProtection="0"/>
  </cellStyleXfs>
  <cellXfs count="152">
    <xf numFmtId="0" fontId="0" fillId="0" borderId="0" xfId="0" applyAlignment="1">
      <alignment wrapText="1"/>
    </xf>
    <xf numFmtId="0" fontId="1" fillId="0" borderId="0" xfId="0" applyFont="1" applyAlignment="1">
      <alignment horizontal="left" wrapText="1"/>
    </xf>
    <xf numFmtId="0" fontId="4" fillId="0" borderId="8" xfId="0" applyFont="1" applyBorder="1" applyAlignment="1">
      <alignment wrapText="1"/>
    </xf>
    <xf numFmtId="0" fontId="2" fillId="0" borderId="0" xfId="0" applyFont="1" applyAlignment="1">
      <alignment horizontal="left" wrapText="1"/>
    </xf>
    <xf numFmtId="165" fontId="1" fillId="0" borderId="0" xfId="0" applyNumberFormat="1" applyFont="1" applyAlignment="1">
      <alignment horizontal="right" wrapText="1"/>
    </xf>
    <xf numFmtId="0" fontId="4" fillId="0" borderId="4" xfId="0" applyFont="1" applyBorder="1" applyAlignment="1">
      <alignment wrapText="1"/>
    </xf>
    <xf numFmtId="0" fontId="1" fillId="0" borderId="0" xfId="0" applyFont="1" applyAlignment="1">
      <alignment horizontal="left" wrapText="1" indent="1"/>
    </xf>
    <xf numFmtId="164" fontId="2" fillId="0" borderId="0" xfId="0" applyNumberFormat="1" applyFont="1" applyAlignment="1">
      <alignment horizontal="right" wrapText="1"/>
    </xf>
    <xf numFmtId="0" fontId="2" fillId="0" borderId="0" xfId="0" applyFont="1" applyAlignment="1">
      <alignment horizontal="right" wrapText="1"/>
    </xf>
    <xf numFmtId="0" fontId="1" fillId="0" borderId="11" xfId="0" applyFont="1" applyBorder="1" applyAlignment="1">
      <alignment horizontal="left" wrapText="1"/>
    </xf>
    <xf numFmtId="0" fontId="2" fillId="0" borderId="11" xfId="0" applyFont="1" applyBorder="1" applyAlignment="1">
      <alignment horizontal="right" wrapText="1"/>
    </xf>
    <xf numFmtId="0" fontId="5" fillId="0" borderId="12" xfId="0" applyFont="1" applyBorder="1" applyAlignment="1">
      <alignment horizontal="left" wrapText="1"/>
    </xf>
    <xf numFmtId="0" fontId="1" fillId="0" borderId="11" xfId="0" applyFont="1" applyBorder="1" applyAlignment="1">
      <alignment horizontal="left" wrapText="1" indent="1"/>
    </xf>
    <xf numFmtId="0" fontId="1" fillId="0" borderId="12" xfId="0" applyFont="1" applyBorder="1" applyAlignment="1">
      <alignment horizontal="left" wrapText="1"/>
    </xf>
    <xf numFmtId="0" fontId="4" fillId="0" borderId="12" xfId="0" applyFont="1" applyBorder="1" applyAlignment="1">
      <alignment wrapText="1"/>
    </xf>
    <xf numFmtId="0" fontId="1" fillId="0" borderId="13" xfId="0" applyFont="1" applyBorder="1" applyAlignment="1">
      <alignment horizontal="left" wrapText="1"/>
    </xf>
    <xf numFmtId="0" fontId="1" fillId="0" borderId="11" xfId="0" applyFont="1" applyBorder="1" applyAlignment="1">
      <alignment wrapText="1" indent="1"/>
    </xf>
    <xf numFmtId="0" fontId="2" fillId="3" borderId="0" xfId="0" applyFont="1" applyFill="1" applyAlignment="1">
      <alignment horizontal="left" wrapText="1"/>
    </xf>
    <xf numFmtId="0" fontId="1" fillId="2" borderId="12" xfId="0" applyFont="1" applyFill="1" applyBorder="1" applyAlignment="1">
      <alignment horizontal="left" wrapText="1"/>
    </xf>
    <xf numFmtId="0" fontId="2" fillId="3" borderId="12" xfId="0" applyFont="1" applyFill="1" applyBorder="1" applyAlignment="1">
      <alignment horizontal="left" wrapText="1"/>
    </xf>
    <xf numFmtId="0" fontId="1" fillId="2" borderId="0" xfId="0" applyFont="1" applyFill="1" applyAlignment="1">
      <alignment horizontal="left" wrapText="1"/>
    </xf>
    <xf numFmtId="0" fontId="4" fillId="0" borderId="13" xfId="0" applyFont="1" applyBorder="1" applyAlignment="1">
      <alignment wrapText="1"/>
    </xf>
    <xf numFmtId="165" fontId="1" fillId="2" borderId="0" xfId="0" applyNumberFormat="1" applyFont="1" applyFill="1" applyAlignment="1">
      <alignment horizontal="right" vertical="center" wrapText="1"/>
    </xf>
    <xf numFmtId="165" fontId="2" fillId="3" borderId="0" xfId="0" applyNumberFormat="1" applyFont="1" applyFill="1" applyAlignment="1">
      <alignment horizontal="right" wrapText="1"/>
    </xf>
    <xf numFmtId="165" fontId="1" fillId="2" borderId="0" xfId="0" applyNumberFormat="1" applyFont="1" applyFill="1" applyAlignment="1">
      <alignment horizontal="right" wrapText="1"/>
    </xf>
    <xf numFmtId="0" fontId="1" fillId="0" borderId="0" xfId="0" applyFont="1" applyAlignment="1">
      <alignment horizontal="left" vertical="top" wrapText="1"/>
    </xf>
    <xf numFmtId="0" fontId="1" fillId="2" borderId="12" xfId="0" applyFont="1" applyFill="1" applyBorder="1" applyAlignment="1">
      <alignment horizontal="right" wrapText="1"/>
    </xf>
    <xf numFmtId="0" fontId="2" fillId="3" borderId="12" xfId="0" applyFont="1" applyFill="1" applyBorder="1" applyAlignment="1">
      <alignment horizontal="right" wrapText="1"/>
    </xf>
    <xf numFmtId="0" fontId="1" fillId="2" borderId="0" xfId="0" applyFont="1" applyFill="1" applyAlignment="1">
      <alignment horizontal="right" wrapText="1"/>
    </xf>
    <xf numFmtId="0" fontId="2" fillId="3" borderId="0" xfId="0" applyFont="1" applyFill="1" applyAlignment="1">
      <alignment horizontal="right" wrapText="1"/>
    </xf>
    <xf numFmtId="0" fontId="1" fillId="3" borderId="12" xfId="0" applyFont="1" applyFill="1" applyBorder="1" applyAlignment="1">
      <alignment horizontal="left" wrapText="1"/>
    </xf>
    <xf numFmtId="0" fontId="2" fillId="2" borderId="12" xfId="0" applyFont="1" applyFill="1" applyBorder="1" applyAlignment="1">
      <alignment horizontal="left" wrapText="1"/>
    </xf>
    <xf numFmtId="0" fontId="2" fillId="2" borderId="0" xfId="0" applyFont="1" applyFill="1" applyAlignment="1">
      <alignment horizontal="left" wrapText="1"/>
    </xf>
    <xf numFmtId="0" fontId="4" fillId="0" borderId="12" xfId="0" applyFont="1" applyBorder="1" applyAlignment="1">
      <alignment horizontal="right" wrapText="1"/>
    </xf>
    <xf numFmtId="164" fontId="2" fillId="0" borderId="11" xfId="0" applyNumberFormat="1" applyFont="1" applyBorder="1" applyAlignment="1">
      <alignment horizontal="right" wrapText="1"/>
    </xf>
    <xf numFmtId="0" fontId="2" fillId="0" borderId="13" xfId="0" applyFont="1" applyBorder="1" applyAlignment="1">
      <alignment horizontal="right" wrapText="1"/>
    </xf>
    <xf numFmtId="0" fontId="6" fillId="0" borderId="12" xfId="0" applyFont="1" applyBorder="1" applyAlignment="1">
      <alignment horizontal="left" wrapText="1"/>
    </xf>
    <xf numFmtId="0" fontId="1" fillId="0" borderId="0" xfId="0" applyFont="1" applyAlignment="1">
      <alignment horizontal="left" wrapText="1" indent="2"/>
    </xf>
    <xf numFmtId="0" fontId="1" fillId="0" borderId="0" xfId="0" applyFont="1" applyAlignment="1">
      <alignment horizontal="left" wrapText="1" indent="4"/>
    </xf>
    <xf numFmtId="0" fontId="1" fillId="0" borderId="11" xfId="0" applyFont="1" applyBorder="1" applyAlignment="1">
      <alignment horizontal="left" wrapText="1" indent="4"/>
    </xf>
    <xf numFmtId="0" fontId="1" fillId="0" borderId="0" xfId="0" applyFont="1" applyAlignment="1">
      <alignment wrapText="1" indent="1"/>
    </xf>
    <xf numFmtId="0" fontId="1" fillId="0" borderId="13" xfId="0" applyFont="1" applyBorder="1" applyAlignment="1">
      <alignment wrapText="1"/>
    </xf>
    <xf numFmtId="0" fontId="1" fillId="2" borderId="0" xfId="0" applyFont="1" applyFill="1" applyAlignment="1">
      <alignment horizontal="left" wrapText="1" indent="1"/>
    </xf>
    <xf numFmtId="0" fontId="2" fillId="3" borderId="0" xfId="0" applyFont="1" applyFill="1" applyAlignment="1">
      <alignment horizontal="left" wrapText="1" indent="1"/>
    </xf>
    <xf numFmtId="165" fontId="1" fillId="2" borderId="11" xfId="0" applyNumberFormat="1" applyFont="1" applyFill="1" applyBorder="1" applyAlignment="1">
      <alignment horizontal="right" wrapText="1"/>
    </xf>
    <xf numFmtId="165" fontId="2" fillId="3" borderId="11" xfId="0" applyNumberFormat="1" applyFont="1" applyFill="1" applyBorder="1" applyAlignment="1">
      <alignment horizontal="right" wrapText="1"/>
    </xf>
    <xf numFmtId="165" fontId="1" fillId="0" borderId="11" xfId="0" applyNumberFormat="1" applyFont="1" applyBorder="1" applyAlignment="1">
      <alignment horizontal="right" wrapText="1"/>
    </xf>
    <xf numFmtId="0" fontId="1" fillId="2" borderId="11" xfId="0" applyFont="1" applyFill="1" applyBorder="1" applyAlignment="1">
      <alignment horizontal="left" wrapText="1"/>
    </xf>
    <xf numFmtId="0" fontId="2" fillId="3" borderId="11" xfId="0" applyFont="1" applyFill="1" applyBorder="1" applyAlignment="1">
      <alignment horizontal="left" wrapText="1"/>
    </xf>
    <xf numFmtId="0" fontId="1" fillId="0" borderId="12" xfId="0" applyFont="1" applyBorder="1" applyAlignment="1">
      <alignment horizontal="left" wrapText="1" indent="1"/>
    </xf>
    <xf numFmtId="0" fontId="7" fillId="0" borderId="0" xfId="0" applyFont="1" applyAlignment="1">
      <alignment horizontal="left" vertical="top" wrapText="1"/>
    </xf>
    <xf numFmtId="0" fontId="2" fillId="0" borderId="10" xfId="0" applyFont="1" applyBorder="1" applyAlignment="1">
      <alignment horizontal="left"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9" xfId="0" applyFont="1" applyBorder="1" applyAlignment="1">
      <alignment horizontal="left" vertical="top" wrapText="1"/>
    </xf>
    <xf numFmtId="0" fontId="3" fillId="0" borderId="6" xfId="0" applyFont="1" applyBorder="1" applyAlignment="1">
      <alignment horizontal="left" vertical="top" wrapText="1"/>
    </xf>
    <xf numFmtId="0" fontId="0" fillId="0" borderId="0" xfId="0" applyAlignment="1">
      <alignment wrapText="1"/>
    </xf>
    <xf numFmtId="0" fontId="9" fillId="0" borderId="0" xfId="0" applyFont="1" applyAlignment="1">
      <alignment horizontal="left" wrapText="1" indent="1"/>
    </xf>
    <xf numFmtId="0" fontId="9" fillId="0" borderId="11" xfId="0" applyFont="1" applyBorder="1" applyAlignment="1">
      <alignment horizontal="left" wrapText="1" indent="1"/>
    </xf>
    <xf numFmtId="0" fontId="9" fillId="0" borderId="11" xfId="0" applyFont="1" applyBorder="1" applyAlignment="1">
      <alignment horizontal="left" wrapText="1"/>
    </xf>
    <xf numFmtId="0" fontId="9" fillId="0" borderId="0" xfId="0" applyFont="1" applyAlignment="1">
      <alignment horizontal="left" wrapText="1"/>
    </xf>
    <xf numFmtId="0" fontId="9" fillId="0" borderId="13" xfId="0" applyFont="1" applyBorder="1" applyAlignment="1">
      <alignment horizontal="left" wrapText="1"/>
    </xf>
    <xf numFmtId="167" fontId="0" fillId="0" borderId="0" xfId="0" applyNumberFormat="1" applyAlignment="1">
      <alignment wrapText="1"/>
    </xf>
    <xf numFmtId="167" fontId="4" fillId="0" borderId="12" xfId="0" applyNumberFormat="1" applyFont="1" applyBorder="1" applyAlignment="1">
      <alignment wrapText="1"/>
    </xf>
    <xf numFmtId="167" fontId="1" fillId="2" borderId="12" xfId="0" applyNumberFormat="1" applyFont="1" applyFill="1" applyBorder="1" applyAlignment="1">
      <alignment horizontal="left" wrapText="1"/>
    </xf>
    <xf numFmtId="167" fontId="2" fillId="3" borderId="12" xfId="0" applyNumberFormat="1" applyFont="1" applyFill="1" applyBorder="1" applyAlignment="1">
      <alignment horizontal="left" wrapText="1"/>
    </xf>
    <xf numFmtId="167" fontId="1" fillId="2" borderId="0" xfId="0" applyNumberFormat="1" applyFont="1" applyFill="1" applyAlignment="1">
      <alignment horizontal="left" wrapText="1"/>
    </xf>
    <xf numFmtId="167" fontId="2" fillId="3" borderId="0" xfId="0" applyNumberFormat="1" applyFont="1" applyFill="1" applyAlignment="1">
      <alignment horizontal="left" wrapText="1"/>
    </xf>
    <xf numFmtId="167" fontId="1" fillId="2" borderId="0" xfId="0" applyNumberFormat="1" applyFont="1" applyFill="1" applyAlignment="1">
      <alignment horizontal="right" wrapText="1"/>
    </xf>
    <xf numFmtId="167" fontId="2" fillId="3" borderId="0" xfId="0" applyNumberFormat="1" applyFont="1" applyFill="1" applyAlignment="1">
      <alignment horizontal="right" wrapText="1"/>
    </xf>
    <xf numFmtId="167" fontId="1" fillId="0" borderId="0" xfId="0" applyNumberFormat="1" applyFont="1" applyAlignment="1">
      <alignment horizontal="right" wrapText="1"/>
    </xf>
    <xf numFmtId="167" fontId="0" fillId="0" borderId="0" xfId="0" applyNumberFormat="1" applyAlignment="1">
      <alignment horizontal="right" wrapText="1"/>
    </xf>
    <xf numFmtId="167" fontId="1" fillId="2" borderId="11" xfId="0" applyNumberFormat="1" applyFont="1" applyFill="1" applyBorder="1" applyAlignment="1">
      <alignment horizontal="right" wrapText="1"/>
    </xf>
    <xf numFmtId="167" fontId="2" fillId="3" borderId="11" xfId="0" applyNumberFormat="1" applyFont="1" applyFill="1" applyBorder="1" applyAlignment="1">
      <alignment horizontal="right" wrapText="1"/>
    </xf>
    <xf numFmtId="167" fontId="1" fillId="0" borderId="11" xfId="0" applyNumberFormat="1" applyFont="1" applyBorder="1" applyAlignment="1">
      <alignment horizontal="right" wrapText="1"/>
    </xf>
    <xf numFmtId="167" fontId="1" fillId="2" borderId="12" xfId="0" applyNumberFormat="1" applyFont="1" applyFill="1" applyBorder="1" applyAlignment="1">
      <alignment horizontal="right" wrapText="1"/>
    </xf>
    <xf numFmtId="167" fontId="2" fillId="3" borderId="12" xfId="0" applyNumberFormat="1" applyFont="1" applyFill="1" applyBorder="1" applyAlignment="1">
      <alignment horizontal="right" wrapText="1"/>
    </xf>
    <xf numFmtId="167" fontId="1" fillId="0" borderId="12" xfId="0" applyNumberFormat="1" applyFont="1" applyBorder="1" applyAlignment="1">
      <alignment horizontal="right" wrapText="1"/>
    </xf>
    <xf numFmtId="167" fontId="4" fillId="0" borderId="12" xfId="0" applyNumberFormat="1" applyFont="1" applyBorder="1" applyAlignment="1">
      <alignment horizontal="right" wrapText="1"/>
    </xf>
    <xf numFmtId="167" fontId="1" fillId="2" borderId="13" xfId="0" applyNumberFormat="1" applyFont="1" applyFill="1" applyBorder="1" applyAlignment="1">
      <alignment horizontal="right" wrapText="1"/>
    </xf>
    <xf numFmtId="167" fontId="2" fillId="3" borderId="13" xfId="0" applyNumberFormat="1" applyFont="1" applyFill="1" applyBorder="1" applyAlignment="1">
      <alignment horizontal="right" wrapText="1"/>
    </xf>
    <xf numFmtId="167" fontId="1" fillId="0" borderId="13" xfId="0" applyNumberFormat="1" applyFont="1" applyBorder="1" applyAlignment="1">
      <alignment horizontal="right" wrapText="1"/>
    </xf>
    <xf numFmtId="167" fontId="4" fillId="0" borderId="13" xfId="0" applyNumberFormat="1" applyFont="1" applyBorder="1" applyAlignment="1">
      <alignment horizontal="right" wrapText="1"/>
    </xf>
    <xf numFmtId="0" fontId="0" fillId="0" borderId="0" xfId="0" applyAlignment="1">
      <alignment horizontal="right" wrapText="1"/>
    </xf>
    <xf numFmtId="168" fontId="1" fillId="2" borderId="0" xfId="0" applyNumberFormat="1" applyFont="1" applyFill="1" applyAlignment="1">
      <alignment horizontal="right" wrapText="1"/>
    </xf>
    <xf numFmtId="168" fontId="2" fillId="3" borderId="0" xfId="0" applyNumberFormat="1" applyFont="1" applyFill="1" applyAlignment="1">
      <alignment horizontal="right" wrapText="1"/>
    </xf>
    <xf numFmtId="168" fontId="1" fillId="0" borderId="0" xfId="0" applyNumberFormat="1" applyFont="1" applyAlignment="1">
      <alignment horizontal="right" wrapText="1"/>
    </xf>
    <xf numFmtId="168" fontId="0" fillId="0" borderId="0" xfId="0" applyNumberFormat="1" applyAlignment="1">
      <alignment horizontal="right" wrapText="1"/>
    </xf>
    <xf numFmtId="168" fontId="1" fillId="2" borderId="11" xfId="0" applyNumberFormat="1" applyFont="1" applyFill="1" applyBorder="1" applyAlignment="1">
      <alignment horizontal="right" wrapText="1"/>
    </xf>
    <xf numFmtId="168" fontId="2" fillId="3" borderId="11" xfId="0" applyNumberFormat="1" applyFont="1" applyFill="1" applyBorder="1" applyAlignment="1">
      <alignment horizontal="right" wrapText="1"/>
    </xf>
    <xf numFmtId="168" fontId="1" fillId="0" borderId="11" xfId="0" applyNumberFormat="1" applyFont="1" applyBorder="1" applyAlignment="1">
      <alignment horizontal="right" wrapText="1"/>
    </xf>
    <xf numFmtId="167" fontId="2" fillId="2" borderId="12" xfId="0" applyNumberFormat="1" applyFont="1" applyFill="1" applyBorder="1" applyAlignment="1">
      <alignment horizontal="right" wrapText="1"/>
    </xf>
    <xf numFmtId="169" fontId="1" fillId="2" borderId="0" xfId="1" applyNumberFormat="1" applyFont="1" applyFill="1" applyAlignment="1">
      <alignment horizontal="right" wrapText="1"/>
    </xf>
    <xf numFmtId="169" fontId="2" fillId="3" borderId="0" xfId="1" applyNumberFormat="1" applyFont="1" applyFill="1" applyAlignment="1">
      <alignment horizontal="right" wrapText="1"/>
    </xf>
    <xf numFmtId="169" fontId="1" fillId="0" borderId="0" xfId="1" applyNumberFormat="1" applyFont="1" applyAlignment="1">
      <alignment horizontal="right" wrapText="1"/>
    </xf>
    <xf numFmtId="10" fontId="1" fillId="2" borderId="0" xfId="1" applyNumberFormat="1" applyFont="1" applyFill="1" applyAlignment="1">
      <alignment horizontal="right" wrapText="1"/>
    </xf>
    <xf numFmtId="10" fontId="2" fillId="3" borderId="0" xfId="1" applyNumberFormat="1" applyFont="1" applyFill="1" applyAlignment="1">
      <alignment horizontal="right" wrapText="1"/>
    </xf>
    <xf numFmtId="10" fontId="1" fillId="0" borderId="0" xfId="1" applyNumberFormat="1" applyFont="1" applyAlignment="1">
      <alignment horizontal="right" wrapText="1"/>
    </xf>
    <xf numFmtId="170" fontId="9" fillId="0" borderId="0" xfId="1" applyNumberFormat="1" applyFont="1" applyAlignment="1">
      <alignment horizontal="right"/>
    </xf>
    <xf numFmtId="169" fontId="0" fillId="0" borderId="0" xfId="1" applyNumberFormat="1" applyFont="1" applyAlignment="1">
      <alignment horizontal="right" wrapText="1"/>
    </xf>
    <xf numFmtId="0" fontId="1" fillId="2" borderId="11" xfId="0" applyFont="1" applyFill="1" applyBorder="1" applyAlignment="1">
      <alignment horizontal="right" wrapText="1"/>
    </xf>
    <xf numFmtId="0" fontId="2" fillId="3" borderId="11" xfId="0" applyFont="1" applyFill="1" applyBorder="1" applyAlignment="1">
      <alignment horizontal="right" wrapText="1"/>
    </xf>
    <xf numFmtId="10" fontId="0" fillId="0" borderId="0" xfId="1" applyNumberFormat="1" applyFont="1" applyAlignment="1">
      <alignment horizontal="right" wrapText="1"/>
    </xf>
    <xf numFmtId="167" fontId="2" fillId="2" borderId="0" xfId="0" applyNumberFormat="1" applyFont="1" applyFill="1" applyAlignment="1">
      <alignment horizontal="right" wrapText="1"/>
    </xf>
    <xf numFmtId="167" fontId="2" fillId="2" borderId="11" xfId="0" applyNumberFormat="1" applyFont="1" applyFill="1" applyBorder="1" applyAlignment="1">
      <alignment horizontal="right" wrapText="1"/>
    </xf>
    <xf numFmtId="167" fontId="2" fillId="2" borderId="13" xfId="0" applyNumberFormat="1" applyFont="1" applyFill="1" applyBorder="1" applyAlignment="1">
      <alignment horizontal="right" wrapText="1"/>
    </xf>
    <xf numFmtId="0" fontId="2" fillId="2" borderId="12" xfId="0" applyFont="1" applyFill="1" applyBorder="1" applyAlignment="1">
      <alignment horizontal="right" wrapText="1"/>
    </xf>
    <xf numFmtId="166" fontId="2" fillId="2" borderId="11" xfId="0" applyNumberFormat="1" applyFont="1" applyFill="1" applyBorder="1" applyAlignment="1">
      <alignment horizontal="right" wrapText="1"/>
    </xf>
    <xf numFmtId="166" fontId="1" fillId="0" borderId="11" xfId="0" applyNumberFormat="1" applyFont="1" applyBorder="1" applyAlignment="1">
      <alignment horizontal="right" wrapText="1"/>
    </xf>
    <xf numFmtId="0" fontId="1" fillId="0" borderId="11" xfId="0" applyFont="1" applyBorder="1" applyAlignment="1">
      <alignment horizontal="right" wrapText="1"/>
    </xf>
    <xf numFmtId="0" fontId="10" fillId="0" borderId="0" xfId="0" applyFont="1" applyAlignment="1">
      <alignment horizontal="right" wrapText="1"/>
    </xf>
    <xf numFmtId="0" fontId="10" fillId="0" borderId="11" xfId="0" applyFont="1" applyBorder="1" applyAlignment="1">
      <alignment horizontal="right" wrapText="1"/>
    </xf>
    <xf numFmtId="0" fontId="9" fillId="0" borderId="0" xfId="0" applyFont="1" applyFill="1" applyAlignment="1">
      <alignment horizontal="left" wrapText="1" indent="1"/>
    </xf>
    <xf numFmtId="167" fontId="10" fillId="2" borderId="0" xfId="0" applyNumberFormat="1" applyFont="1" applyFill="1" applyAlignment="1">
      <alignment horizontal="right" wrapText="1"/>
    </xf>
    <xf numFmtId="167" fontId="10" fillId="2" borderId="11" xfId="0" applyNumberFormat="1" applyFont="1" applyFill="1" applyBorder="1" applyAlignment="1">
      <alignment horizontal="right" wrapText="1"/>
    </xf>
    <xf numFmtId="167" fontId="10" fillId="2" borderId="12" xfId="0" applyNumberFormat="1" applyFont="1" applyFill="1" applyBorder="1" applyAlignment="1">
      <alignment horizontal="right" wrapText="1"/>
    </xf>
    <xf numFmtId="167" fontId="10" fillId="2" borderId="13" xfId="0" applyNumberFormat="1" applyFont="1" applyFill="1" applyBorder="1" applyAlignment="1">
      <alignment horizontal="right" wrapText="1"/>
    </xf>
    <xf numFmtId="0" fontId="10" fillId="2" borderId="12" xfId="0" applyFont="1" applyFill="1" applyBorder="1" applyAlignment="1">
      <alignment horizontal="right" wrapText="1"/>
    </xf>
    <xf numFmtId="0" fontId="10" fillId="2" borderId="0" xfId="0" applyFont="1" applyFill="1" applyAlignment="1">
      <alignment horizontal="right" wrapText="1"/>
    </xf>
    <xf numFmtId="168" fontId="10" fillId="2" borderId="0" xfId="0" applyNumberFormat="1" applyFont="1" applyFill="1" applyAlignment="1">
      <alignment horizontal="right" wrapText="1"/>
    </xf>
    <xf numFmtId="168" fontId="10" fillId="2" borderId="11" xfId="0" applyNumberFormat="1" applyFont="1" applyFill="1" applyBorder="1" applyAlignment="1">
      <alignment horizontal="right" wrapText="1"/>
    </xf>
    <xf numFmtId="165" fontId="10" fillId="2" borderId="0" xfId="0" applyNumberFormat="1" applyFont="1" applyFill="1" applyAlignment="1">
      <alignment horizontal="right" vertical="center" wrapText="1"/>
    </xf>
    <xf numFmtId="165" fontId="10" fillId="2" borderId="0" xfId="0" applyNumberFormat="1" applyFont="1" applyFill="1" applyAlignment="1">
      <alignment horizontal="right" wrapText="1"/>
    </xf>
    <xf numFmtId="167" fontId="10" fillId="2" borderId="12" xfId="0" applyNumberFormat="1" applyFont="1" applyFill="1" applyBorder="1" applyAlignment="1">
      <alignment horizontal="left" wrapText="1"/>
    </xf>
    <xf numFmtId="167" fontId="10" fillId="2" borderId="0" xfId="0" applyNumberFormat="1" applyFont="1" applyFill="1" applyAlignment="1">
      <alignment horizontal="left" wrapText="1"/>
    </xf>
    <xf numFmtId="0" fontId="10" fillId="2" borderId="0" xfId="0" applyFont="1" applyFill="1" applyAlignment="1">
      <alignment horizontal="left" wrapText="1"/>
    </xf>
    <xf numFmtId="0" fontId="10" fillId="2" borderId="11" xfId="0" applyFont="1" applyFill="1" applyBorder="1" applyAlignment="1">
      <alignment horizontal="left" wrapText="1"/>
    </xf>
    <xf numFmtId="0" fontId="10" fillId="2" borderId="12" xfId="0" applyFont="1" applyFill="1" applyBorder="1" applyAlignment="1">
      <alignment horizontal="left" wrapText="1"/>
    </xf>
    <xf numFmtId="10" fontId="10" fillId="2" borderId="0" xfId="1" applyNumberFormat="1" applyFont="1" applyFill="1" applyAlignment="1">
      <alignment horizontal="right" wrapText="1"/>
    </xf>
    <xf numFmtId="165" fontId="10" fillId="2" borderId="11" xfId="0" applyNumberFormat="1" applyFont="1" applyFill="1" applyBorder="1" applyAlignment="1">
      <alignment horizontal="right" wrapText="1"/>
    </xf>
    <xf numFmtId="169" fontId="10" fillId="2" borderId="0" xfId="1" applyNumberFormat="1" applyFont="1" applyFill="1" applyAlignment="1">
      <alignment horizontal="right" wrapText="1"/>
    </xf>
    <xf numFmtId="0" fontId="1" fillId="0" borderId="0" xfId="0" applyFont="1" applyFill="1" applyAlignment="1">
      <alignment horizontal="left" wrapText="1" indent="1"/>
    </xf>
    <xf numFmtId="0" fontId="9" fillId="0" borderId="11" xfId="0" applyFont="1" applyBorder="1" applyAlignment="1">
      <alignment wrapText="1"/>
    </xf>
    <xf numFmtId="0" fontId="12" fillId="0" borderId="12" xfId="0" applyFont="1" applyBorder="1" applyAlignment="1">
      <alignment wrapText="1"/>
    </xf>
    <xf numFmtId="0" fontId="10" fillId="0" borderId="0" xfId="0" applyFont="1" applyAlignment="1">
      <alignment horizontal="left" wrapText="1"/>
    </xf>
    <xf numFmtId="0" fontId="9"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0" fillId="0" borderId="0" xfId="0" applyAlignment="1">
      <alignment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4" fillId="0" borderId="16" xfId="0" applyFont="1" applyBorder="1" applyAlignment="1">
      <alignment wrapText="1"/>
    </xf>
    <xf numFmtId="0" fontId="7" fillId="0" borderId="0" xfId="0" applyFont="1" applyAlignment="1">
      <alignment horizontal="left" vertical="top" wrapText="1"/>
    </xf>
    <xf numFmtId="0" fontId="2" fillId="0" borderId="1" xfId="0" applyFont="1" applyBorder="1" applyAlignment="1">
      <alignment horizontal="left" vertical="center" wrapText="1"/>
    </xf>
    <xf numFmtId="0" fontId="4" fillId="0" borderId="9" xfId="0" applyFont="1" applyBorder="1" applyAlignment="1">
      <alignment wrapText="1"/>
    </xf>
    <xf numFmtId="0" fontId="4" fillId="0" borderId="15"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534608</xdr:colOff>
      <xdr:row>36</xdr:row>
      <xdr:rowOff>173763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657143" cy="72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0"/>
  <sheetViews>
    <sheetView tabSelected="1" showRuler="0" view="pageBreakPreview" zoomScale="71" zoomScaleNormal="100" zoomScaleSheetLayoutView="71" workbookViewId="0"/>
  </sheetViews>
  <sheetFormatPr defaultColWidth="13.140625" defaultRowHeight="12.75"/>
  <cols>
    <col min="11" max="11" width="8.5703125" customWidth="1"/>
    <col min="14" max="14" width="9.5703125" customWidth="1"/>
  </cols>
  <sheetData>
    <row r="1" ht="15.6" customHeight="1"/>
    <row r="2" ht="15.6" customHeight="1"/>
    <row r="3" ht="15.6" customHeight="1"/>
    <row r="4" ht="15.6" customHeight="1"/>
    <row r="5" ht="15.6" customHeight="1"/>
    <row r="6" ht="15.6" customHeight="1"/>
    <row r="7" ht="15.6" customHeight="1"/>
    <row r="8" ht="15.6" customHeight="1"/>
    <row r="9" ht="15.6" customHeight="1"/>
    <row r="10" ht="15.6" customHeight="1"/>
    <row r="11" ht="15.6" customHeight="1"/>
    <row r="12" ht="15.6" customHeight="1"/>
    <row r="13" ht="15.6" customHeight="1"/>
    <row r="14" ht="15.6" customHeight="1"/>
    <row r="15" ht="15.6" customHeight="1"/>
    <row r="16" ht="15.6" customHeight="1"/>
    <row r="17" ht="15.6" customHeight="1"/>
    <row r="18" ht="15.6" customHeight="1"/>
    <row r="19" ht="15.6" customHeight="1"/>
    <row r="20" ht="15.6" customHeight="1"/>
    <row r="21" ht="15.6" customHeight="1"/>
    <row r="22" ht="15.6" customHeight="1"/>
    <row r="23" ht="15.6" customHeight="1"/>
    <row r="24" ht="15.6" customHeight="1"/>
    <row r="25" ht="15.6" customHeight="1"/>
    <row r="26" ht="15.6" customHeight="1"/>
    <row r="27" ht="15.6" customHeight="1"/>
    <row r="28" ht="15.6" customHeight="1"/>
    <row r="29" ht="15.6" customHeight="1"/>
    <row r="30" ht="15.6" customHeight="1"/>
    <row r="31" ht="15.6" customHeight="1"/>
    <row r="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sheetData>
  <pageMargins left="0.31496062992125984" right="0.31496062992125984" top="0.3543307086614173" bottom="0.3543307086614173" header="0.31496062992125984" footer="0.31496062992125984"/>
  <pageSetup scale="65"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Ruler="0" zoomScaleNormal="100" zoomScaleSheetLayoutView="57" zoomScalePageLayoutView="88" workbookViewId="0"/>
  </sheetViews>
  <sheetFormatPr defaultColWidth="13.140625" defaultRowHeight="12.75"/>
  <cols>
    <col min="1" max="1" width="46.28515625" customWidth="1"/>
    <col min="2" max="2" width="2.5703125" customWidth="1"/>
    <col min="3" max="3" width="14" customWidth="1"/>
    <col min="4" max="7" width="12.28515625" customWidth="1"/>
    <col min="8" max="8" width="1.7109375" customWidth="1"/>
    <col min="9" max="9" width="14" customWidth="1"/>
    <col min="10" max="13" width="12.28515625" customWidth="1"/>
    <col min="14" max="14" width="1.5703125" customWidth="1"/>
  </cols>
  <sheetData>
    <row r="1" spans="1:14" ht="15.6" customHeight="1">
      <c r="A1" s="3" t="s">
        <v>45</v>
      </c>
    </row>
    <row r="2" spans="1:14" ht="15.6" customHeight="1">
      <c r="A2" s="3" t="s">
        <v>7</v>
      </c>
    </row>
    <row r="3" spans="1:14" ht="15.6" customHeight="1">
      <c r="A3" s="3" t="s">
        <v>47</v>
      </c>
    </row>
    <row r="4" spans="1:14" ht="15.6" customHeight="1">
      <c r="C4" s="7" t="s">
        <v>0</v>
      </c>
      <c r="D4" s="89"/>
      <c r="E4" s="8"/>
      <c r="F4" s="89"/>
      <c r="G4" s="89"/>
      <c r="H4" s="89"/>
      <c r="I4" s="116" t="s">
        <v>195</v>
      </c>
      <c r="J4" s="89"/>
      <c r="K4" s="89"/>
      <c r="L4" s="89"/>
      <c r="M4" s="89"/>
    </row>
    <row r="5" spans="1:14" ht="15.6" customHeight="1">
      <c r="A5" s="9" t="s">
        <v>126</v>
      </c>
      <c r="C5" s="10" t="s">
        <v>12</v>
      </c>
      <c r="D5" s="10" t="s">
        <v>49</v>
      </c>
      <c r="E5" s="10" t="s">
        <v>50</v>
      </c>
      <c r="F5" s="10" t="s">
        <v>51</v>
      </c>
      <c r="G5" s="10" t="s">
        <v>38</v>
      </c>
      <c r="H5" s="89"/>
      <c r="I5" s="10" t="s">
        <v>12</v>
      </c>
      <c r="J5" s="10" t="s">
        <v>52</v>
      </c>
      <c r="K5" s="10" t="s">
        <v>53</v>
      </c>
      <c r="L5" s="10" t="s">
        <v>54</v>
      </c>
      <c r="M5" s="10" t="s">
        <v>55</v>
      </c>
    </row>
    <row r="6" spans="1:14" ht="15.6" customHeight="1">
      <c r="A6" s="14"/>
      <c r="B6" s="14"/>
      <c r="C6" s="26"/>
      <c r="D6" s="27"/>
      <c r="E6" s="33"/>
      <c r="F6" s="33"/>
      <c r="G6" s="33"/>
      <c r="H6" s="33"/>
      <c r="I6" s="26"/>
      <c r="J6" s="33"/>
      <c r="K6" s="33"/>
      <c r="L6" s="33"/>
      <c r="M6" s="33"/>
      <c r="N6" s="14"/>
    </row>
    <row r="7" spans="1:14" ht="15.6" customHeight="1">
      <c r="A7" s="1" t="s">
        <v>2</v>
      </c>
      <c r="C7" s="28"/>
      <c r="D7" s="29"/>
      <c r="E7" s="89"/>
      <c r="F7" s="89"/>
      <c r="G7" s="89"/>
      <c r="H7" s="89"/>
      <c r="I7" s="28"/>
      <c r="J7" s="89"/>
      <c r="K7" s="89"/>
      <c r="L7" s="89"/>
      <c r="M7" s="89"/>
    </row>
    <row r="8" spans="1:14" ht="15.6" customHeight="1">
      <c r="A8" s="6" t="s">
        <v>16</v>
      </c>
      <c r="C8" s="119">
        <v>2114</v>
      </c>
      <c r="D8" s="75">
        <v>536</v>
      </c>
      <c r="E8" s="76">
        <v>534</v>
      </c>
      <c r="F8" s="76">
        <v>538</v>
      </c>
      <c r="G8" s="76">
        <v>506</v>
      </c>
      <c r="H8" s="77"/>
      <c r="I8" s="74">
        <v>1967</v>
      </c>
      <c r="J8" s="76">
        <v>508</v>
      </c>
      <c r="K8" s="76">
        <v>495</v>
      </c>
      <c r="L8" s="76">
        <v>490</v>
      </c>
      <c r="M8" s="76">
        <v>474</v>
      </c>
    </row>
    <row r="9" spans="1:14" ht="15.6" customHeight="1">
      <c r="A9" s="6" t="s">
        <v>17</v>
      </c>
      <c r="C9" s="119">
        <v>1442</v>
      </c>
      <c r="D9" s="75">
        <v>363</v>
      </c>
      <c r="E9" s="76">
        <v>357</v>
      </c>
      <c r="F9" s="76">
        <v>357</v>
      </c>
      <c r="G9" s="76">
        <v>365</v>
      </c>
      <c r="H9" s="77"/>
      <c r="I9" s="74">
        <v>1501</v>
      </c>
      <c r="J9" s="76">
        <v>372</v>
      </c>
      <c r="K9" s="76">
        <v>377</v>
      </c>
      <c r="L9" s="76">
        <v>377</v>
      </c>
      <c r="M9" s="76">
        <v>375</v>
      </c>
    </row>
    <row r="10" spans="1:14" ht="15.6" customHeight="1">
      <c r="A10" s="12" t="s">
        <v>19</v>
      </c>
      <c r="C10" s="120">
        <v>363</v>
      </c>
      <c r="D10" s="79">
        <v>86</v>
      </c>
      <c r="E10" s="80">
        <v>88</v>
      </c>
      <c r="F10" s="80">
        <v>93</v>
      </c>
      <c r="G10" s="80">
        <v>96</v>
      </c>
      <c r="H10" s="77"/>
      <c r="I10" s="78">
        <v>411</v>
      </c>
      <c r="J10" s="80">
        <v>98</v>
      </c>
      <c r="K10" s="80">
        <v>101</v>
      </c>
      <c r="L10" s="80">
        <v>106</v>
      </c>
      <c r="M10" s="80">
        <v>106</v>
      </c>
    </row>
    <row r="11" spans="1:14" ht="15.6" customHeight="1">
      <c r="A11" s="49" t="s">
        <v>127</v>
      </c>
      <c r="B11" s="14"/>
      <c r="C11" s="121">
        <v>3919</v>
      </c>
      <c r="D11" s="82">
        <v>985</v>
      </c>
      <c r="E11" s="83">
        <v>979</v>
      </c>
      <c r="F11" s="83">
        <v>988</v>
      </c>
      <c r="G11" s="83">
        <v>967</v>
      </c>
      <c r="H11" s="84"/>
      <c r="I11" s="81">
        <v>3879</v>
      </c>
      <c r="J11" s="83">
        <v>978</v>
      </c>
      <c r="K11" s="83">
        <v>973</v>
      </c>
      <c r="L11" s="83">
        <v>973</v>
      </c>
      <c r="M11" s="83">
        <v>955</v>
      </c>
      <c r="N11" s="14"/>
    </row>
    <row r="12" spans="1:14" ht="15.6" customHeight="1">
      <c r="A12" s="12" t="s">
        <v>128</v>
      </c>
      <c r="C12" s="120">
        <v>13</v>
      </c>
      <c r="D12" s="79">
        <v>4</v>
      </c>
      <c r="E12" s="80">
        <v>4</v>
      </c>
      <c r="F12" s="80">
        <v>3</v>
      </c>
      <c r="G12" s="80">
        <v>2</v>
      </c>
      <c r="H12" s="77"/>
      <c r="I12" s="78">
        <v>15</v>
      </c>
      <c r="J12" s="80">
        <v>3</v>
      </c>
      <c r="K12" s="80">
        <v>4</v>
      </c>
      <c r="L12" s="80">
        <v>3</v>
      </c>
      <c r="M12" s="80">
        <v>5</v>
      </c>
    </row>
    <row r="13" spans="1:14" ht="15.6" customHeight="1">
      <c r="A13" s="15" t="s">
        <v>2</v>
      </c>
      <c r="B13" s="21"/>
      <c r="C13" s="122">
        <v>3932</v>
      </c>
      <c r="D13" s="86">
        <v>989</v>
      </c>
      <c r="E13" s="87">
        <v>983</v>
      </c>
      <c r="F13" s="87">
        <v>991</v>
      </c>
      <c r="G13" s="87">
        <v>969</v>
      </c>
      <c r="H13" s="88"/>
      <c r="I13" s="85">
        <v>3894</v>
      </c>
      <c r="J13" s="87">
        <v>981</v>
      </c>
      <c r="K13" s="87">
        <v>977</v>
      </c>
      <c r="L13" s="87">
        <v>976</v>
      </c>
      <c r="M13" s="87">
        <v>960</v>
      </c>
      <c r="N13" s="21"/>
    </row>
    <row r="14" spans="1:14" ht="15.6" customHeight="1">
      <c r="A14" s="14"/>
      <c r="B14" s="14"/>
      <c r="C14" s="121"/>
      <c r="D14" s="82"/>
      <c r="E14" s="84"/>
      <c r="F14" s="84"/>
      <c r="G14" s="84"/>
      <c r="H14" s="84"/>
      <c r="I14" s="81"/>
      <c r="J14" s="84"/>
      <c r="K14" s="84"/>
      <c r="L14" s="84"/>
      <c r="M14" s="84"/>
      <c r="N14" s="14"/>
    </row>
    <row r="15" spans="1:14" ht="15.6" customHeight="1">
      <c r="A15" s="1" t="s">
        <v>129</v>
      </c>
      <c r="C15" s="119"/>
      <c r="D15" s="75"/>
      <c r="E15" s="77"/>
      <c r="F15" s="77"/>
      <c r="G15" s="77"/>
      <c r="H15" s="77"/>
      <c r="I15" s="74"/>
      <c r="J15" s="77"/>
      <c r="K15" s="77"/>
      <c r="L15" s="77"/>
      <c r="M15" s="77"/>
    </row>
    <row r="16" spans="1:14" ht="15.6" customHeight="1">
      <c r="A16" s="6" t="s">
        <v>130</v>
      </c>
      <c r="C16" s="119">
        <v>21</v>
      </c>
      <c r="D16" s="75">
        <v>6</v>
      </c>
      <c r="E16" s="76">
        <v>6</v>
      </c>
      <c r="F16" s="76">
        <v>4</v>
      </c>
      <c r="G16" s="76">
        <v>5</v>
      </c>
      <c r="H16" s="77"/>
      <c r="I16" s="74">
        <v>20</v>
      </c>
      <c r="J16" s="76">
        <v>5</v>
      </c>
      <c r="K16" s="76">
        <v>5</v>
      </c>
      <c r="L16" s="76">
        <v>6</v>
      </c>
      <c r="M16" s="76">
        <v>4</v>
      </c>
    </row>
    <row r="17" spans="1:14" ht="15.6" customHeight="1">
      <c r="A17" s="64" t="s">
        <v>191</v>
      </c>
      <c r="C17" s="120">
        <v>2037</v>
      </c>
      <c r="D17" s="79">
        <v>494</v>
      </c>
      <c r="E17" s="80">
        <v>487</v>
      </c>
      <c r="F17" s="80">
        <v>525</v>
      </c>
      <c r="G17" s="80">
        <v>531</v>
      </c>
      <c r="H17" s="77"/>
      <c r="I17" s="78">
        <v>2055</v>
      </c>
      <c r="J17" s="80">
        <v>499</v>
      </c>
      <c r="K17" s="80">
        <v>501</v>
      </c>
      <c r="L17" s="80">
        <v>515</v>
      </c>
      <c r="M17" s="80">
        <v>540</v>
      </c>
    </row>
    <row r="18" spans="1:14" ht="15.6" customHeight="1">
      <c r="A18" s="15" t="s">
        <v>129</v>
      </c>
      <c r="B18" s="21"/>
      <c r="C18" s="122">
        <v>2058</v>
      </c>
      <c r="D18" s="86">
        <v>500</v>
      </c>
      <c r="E18" s="87">
        <v>493</v>
      </c>
      <c r="F18" s="87">
        <v>529</v>
      </c>
      <c r="G18" s="87">
        <v>536</v>
      </c>
      <c r="H18" s="88"/>
      <c r="I18" s="85">
        <v>2075</v>
      </c>
      <c r="J18" s="87">
        <v>504</v>
      </c>
      <c r="K18" s="87">
        <v>506</v>
      </c>
      <c r="L18" s="87">
        <v>521</v>
      </c>
      <c r="M18" s="87">
        <v>544</v>
      </c>
      <c r="N18" s="21"/>
    </row>
    <row r="19" spans="1:14" ht="15.6" customHeight="1">
      <c r="A19" s="14"/>
      <c r="B19" s="14"/>
      <c r="C19" s="121"/>
      <c r="D19" s="82"/>
      <c r="E19" s="84"/>
      <c r="F19" s="84"/>
      <c r="G19" s="84"/>
      <c r="H19" s="84"/>
      <c r="I19" s="81"/>
      <c r="J19" s="84"/>
      <c r="K19" s="84"/>
      <c r="L19" s="84"/>
      <c r="M19" s="84"/>
      <c r="N19" s="14"/>
    </row>
    <row r="20" spans="1:14" ht="15.6" customHeight="1">
      <c r="A20" s="9" t="s">
        <v>11</v>
      </c>
      <c r="C20" s="120">
        <v>1874</v>
      </c>
      <c r="D20" s="79">
        <v>489</v>
      </c>
      <c r="E20" s="80">
        <v>490</v>
      </c>
      <c r="F20" s="80">
        <v>462</v>
      </c>
      <c r="G20" s="80">
        <v>433</v>
      </c>
      <c r="H20" s="77"/>
      <c r="I20" s="78">
        <v>1819</v>
      </c>
      <c r="J20" s="80">
        <v>477</v>
      </c>
      <c r="K20" s="80">
        <v>471</v>
      </c>
      <c r="L20" s="80">
        <v>455</v>
      </c>
      <c r="M20" s="80">
        <v>416</v>
      </c>
    </row>
    <row r="21" spans="1:14" ht="15.6" customHeight="1">
      <c r="A21" s="14"/>
      <c r="B21" s="14"/>
      <c r="C21" s="123"/>
      <c r="D21" s="27"/>
      <c r="E21" s="33"/>
      <c r="F21" s="33"/>
      <c r="G21" s="33"/>
      <c r="H21" s="33"/>
      <c r="I21" s="26"/>
      <c r="J21" s="33"/>
      <c r="K21" s="33"/>
      <c r="L21" s="33"/>
      <c r="M21" s="33"/>
      <c r="N21" s="14"/>
    </row>
    <row r="22" spans="1:14" ht="15.6" customHeight="1">
      <c r="A22" s="1" t="s">
        <v>131</v>
      </c>
      <c r="C22" s="128">
        <v>0.47699999999999998</v>
      </c>
      <c r="D22" s="23">
        <v>0.49399999999999999</v>
      </c>
      <c r="E22" s="4">
        <v>0.498</v>
      </c>
      <c r="F22" s="4">
        <v>0.46600000000000003</v>
      </c>
      <c r="G22" s="4">
        <v>0.44700000000000001</v>
      </c>
      <c r="H22" s="89"/>
      <c r="I22" s="24">
        <v>0.46700000000000003</v>
      </c>
      <c r="J22" s="4">
        <v>0.48599999999999999</v>
      </c>
      <c r="K22" s="4">
        <v>0.48199999999999998</v>
      </c>
      <c r="L22" s="4">
        <v>0.46600000000000003</v>
      </c>
      <c r="M22" s="4">
        <v>0.433</v>
      </c>
    </row>
    <row r="23" spans="1:14" ht="15.6" customHeight="1">
      <c r="A23" s="9" t="s">
        <v>70</v>
      </c>
      <c r="C23" s="120">
        <v>1429</v>
      </c>
      <c r="D23" s="79">
        <v>422</v>
      </c>
      <c r="E23" s="80">
        <v>358</v>
      </c>
      <c r="F23" s="80">
        <v>352</v>
      </c>
      <c r="G23" s="80">
        <v>297</v>
      </c>
      <c r="H23" s="77"/>
      <c r="I23" s="78">
        <v>1334</v>
      </c>
      <c r="J23" s="80">
        <v>430</v>
      </c>
      <c r="K23" s="80">
        <v>353</v>
      </c>
      <c r="L23" s="80">
        <v>285</v>
      </c>
      <c r="M23" s="80">
        <v>266</v>
      </c>
    </row>
    <row r="24" spans="1:14" ht="15.6" customHeight="1">
      <c r="A24" s="14"/>
      <c r="B24" s="14"/>
      <c r="C24" s="26"/>
      <c r="D24" s="27"/>
      <c r="E24" s="33"/>
      <c r="F24" s="33"/>
      <c r="G24" s="33"/>
      <c r="H24" s="33"/>
      <c r="I24" s="26"/>
      <c r="J24" s="33"/>
      <c r="K24" s="33"/>
      <c r="L24" s="33"/>
      <c r="M24" s="33"/>
      <c r="N24" s="14"/>
    </row>
    <row r="25" spans="1:14" ht="15.6" customHeight="1">
      <c r="C25" s="28"/>
      <c r="D25" s="29"/>
      <c r="E25" s="89"/>
      <c r="F25" s="89"/>
      <c r="G25" s="89"/>
      <c r="H25" s="89"/>
      <c r="I25" s="28"/>
      <c r="J25" s="89"/>
      <c r="K25" s="89"/>
      <c r="L25" s="89"/>
      <c r="M25" s="89"/>
    </row>
    <row r="26" spans="1:14" ht="15.6" customHeight="1">
      <c r="A26" s="66" t="s">
        <v>192</v>
      </c>
      <c r="C26" s="28"/>
      <c r="D26" s="29"/>
      <c r="E26" s="89"/>
      <c r="F26" s="89"/>
      <c r="G26" s="89"/>
      <c r="H26" s="89"/>
      <c r="I26" s="28"/>
      <c r="J26" s="89"/>
      <c r="K26" s="89"/>
      <c r="L26" s="89"/>
      <c r="M26" s="89"/>
    </row>
    <row r="27" spans="1:14" ht="15.6" customHeight="1">
      <c r="A27" s="9" t="s">
        <v>135</v>
      </c>
      <c r="C27" s="106"/>
      <c r="D27" s="107"/>
      <c r="E27" s="89"/>
      <c r="F27" s="89"/>
      <c r="G27" s="89"/>
      <c r="H27" s="89"/>
      <c r="I27" s="106"/>
      <c r="J27" s="89"/>
      <c r="K27" s="89"/>
      <c r="L27" s="89"/>
      <c r="M27" s="89"/>
    </row>
    <row r="28" spans="1:14" ht="15.6" customHeight="1">
      <c r="A28" s="14"/>
      <c r="B28" s="14"/>
      <c r="C28" s="26"/>
      <c r="D28" s="27"/>
      <c r="E28" s="33"/>
      <c r="F28" s="33"/>
      <c r="G28" s="33"/>
      <c r="H28" s="33"/>
      <c r="I28" s="26"/>
      <c r="J28" s="33"/>
      <c r="K28" s="33"/>
      <c r="L28" s="33"/>
      <c r="M28" s="33"/>
      <c r="N28" s="14"/>
    </row>
    <row r="29" spans="1:14" ht="15.6" customHeight="1">
      <c r="A29" s="1" t="s">
        <v>212</v>
      </c>
      <c r="C29" s="28"/>
      <c r="D29" s="29"/>
      <c r="E29" s="89"/>
      <c r="F29" s="89"/>
      <c r="G29" s="89"/>
      <c r="H29" s="89"/>
      <c r="I29" s="28"/>
      <c r="J29" s="89"/>
      <c r="K29" s="89"/>
      <c r="L29" s="89"/>
      <c r="M29" s="89"/>
    </row>
    <row r="30" spans="1:14" ht="15.6" customHeight="1">
      <c r="A30" s="40" t="str">
        <f>IF(E30&gt;0,"Net additions","Net (losses) additions")</f>
        <v>Net additions</v>
      </c>
      <c r="C30" s="119">
        <v>109</v>
      </c>
      <c r="D30" s="75">
        <v>25</v>
      </c>
      <c r="E30" s="76">
        <v>35</v>
      </c>
      <c r="F30" s="76">
        <v>23</v>
      </c>
      <c r="G30" s="76">
        <v>26</v>
      </c>
      <c r="H30" s="77"/>
      <c r="I30" s="74">
        <v>95</v>
      </c>
      <c r="J30" s="76">
        <v>20</v>
      </c>
      <c r="K30" s="76">
        <v>29</v>
      </c>
      <c r="L30" s="76">
        <v>13</v>
      </c>
      <c r="M30" s="76">
        <v>33</v>
      </c>
    </row>
    <row r="31" spans="1:14" ht="15.6" customHeight="1">
      <c r="A31" s="6" t="s">
        <v>213</v>
      </c>
      <c r="C31" s="119">
        <v>2430</v>
      </c>
      <c r="D31" s="75">
        <v>2430</v>
      </c>
      <c r="E31" s="76">
        <v>2405</v>
      </c>
      <c r="F31" s="76">
        <v>2370</v>
      </c>
      <c r="G31" s="76">
        <v>2347</v>
      </c>
      <c r="H31" s="77"/>
      <c r="I31" s="74">
        <v>2321</v>
      </c>
      <c r="J31" s="76">
        <v>2321</v>
      </c>
      <c r="K31" s="76">
        <v>2301</v>
      </c>
      <c r="L31" s="76">
        <v>2272</v>
      </c>
      <c r="M31" s="76">
        <v>2259</v>
      </c>
    </row>
    <row r="32" spans="1:14" ht="15.6" customHeight="1">
      <c r="A32" s="1" t="s">
        <v>17</v>
      </c>
      <c r="C32" s="119"/>
      <c r="D32" s="75"/>
      <c r="E32" s="77"/>
      <c r="F32" s="77"/>
      <c r="G32" s="77"/>
      <c r="H32" s="77"/>
      <c r="I32" s="74"/>
      <c r="J32" s="77"/>
      <c r="K32" s="77"/>
      <c r="L32" s="77"/>
      <c r="M32" s="77"/>
    </row>
    <row r="33" spans="1:14" ht="15.6" customHeight="1">
      <c r="A33" s="6" t="s">
        <v>18</v>
      </c>
      <c r="C33" s="119">
        <v>-55</v>
      </c>
      <c r="D33" s="75">
        <v>-16</v>
      </c>
      <c r="E33" s="76">
        <v>-18</v>
      </c>
      <c r="F33" s="76">
        <v>-9</v>
      </c>
      <c r="G33" s="76">
        <v>-12</v>
      </c>
      <c r="H33" s="77"/>
      <c r="I33" s="74">
        <v>-80</v>
      </c>
      <c r="J33" s="76">
        <v>-13</v>
      </c>
      <c r="K33" s="76">
        <v>-18</v>
      </c>
      <c r="L33" s="76">
        <v>-25</v>
      </c>
      <c r="M33" s="76">
        <v>-24</v>
      </c>
    </row>
    <row r="34" spans="1:14" ht="15.6" customHeight="1">
      <c r="A34" s="6" t="s">
        <v>214</v>
      </c>
      <c r="C34" s="119">
        <v>1685</v>
      </c>
      <c r="D34" s="75">
        <v>1685</v>
      </c>
      <c r="E34" s="76">
        <v>1701</v>
      </c>
      <c r="F34" s="76">
        <v>1719</v>
      </c>
      <c r="G34" s="76">
        <v>1728</v>
      </c>
      <c r="H34" s="77"/>
      <c r="I34" s="74">
        <v>1740</v>
      </c>
      <c r="J34" s="76">
        <v>1740</v>
      </c>
      <c r="K34" s="76">
        <v>1753</v>
      </c>
      <c r="L34" s="76">
        <v>1771</v>
      </c>
      <c r="M34" s="76">
        <v>1796</v>
      </c>
    </row>
    <row r="35" spans="1:14" ht="15.6" customHeight="1">
      <c r="A35" s="1" t="s">
        <v>19</v>
      </c>
      <c r="C35" s="119"/>
      <c r="D35" s="75"/>
      <c r="E35" s="77"/>
      <c r="F35" s="77"/>
      <c r="G35" s="77"/>
      <c r="H35" s="77"/>
      <c r="I35" s="74"/>
      <c r="J35" s="77"/>
      <c r="K35" s="77"/>
      <c r="L35" s="77"/>
      <c r="M35" s="77"/>
    </row>
    <row r="36" spans="1:14" ht="15.6" customHeight="1">
      <c r="A36" s="40" t="str">
        <f>IF(E36&lt;0,"Net (losses) additions","Net additions (losses)")</f>
        <v>Net additions (losses)</v>
      </c>
      <c r="C36" s="119">
        <v>8</v>
      </c>
      <c r="D36" s="75">
        <v>-4</v>
      </c>
      <c r="E36" s="76">
        <v>0</v>
      </c>
      <c r="F36" s="76">
        <v>3</v>
      </c>
      <c r="G36" s="76">
        <v>9</v>
      </c>
      <c r="H36" s="77"/>
      <c r="I36" s="74">
        <v>14</v>
      </c>
      <c r="J36" s="76">
        <v>9</v>
      </c>
      <c r="K36" s="76">
        <v>1</v>
      </c>
      <c r="L36" s="76">
        <v>2</v>
      </c>
      <c r="M36" s="76">
        <v>2</v>
      </c>
    </row>
    <row r="37" spans="1:14" ht="15.6" customHeight="1">
      <c r="A37" s="12" t="s">
        <v>215</v>
      </c>
      <c r="C37" s="120">
        <v>1116</v>
      </c>
      <c r="D37" s="79">
        <v>1116</v>
      </c>
      <c r="E37" s="80">
        <v>1120</v>
      </c>
      <c r="F37" s="80">
        <v>1120</v>
      </c>
      <c r="G37" s="80">
        <v>1117</v>
      </c>
      <c r="H37" s="77"/>
      <c r="I37" s="78">
        <v>1108</v>
      </c>
      <c r="J37" s="80">
        <v>1108</v>
      </c>
      <c r="K37" s="80">
        <v>1099</v>
      </c>
      <c r="L37" s="80">
        <v>1098</v>
      </c>
      <c r="M37" s="80">
        <v>1096</v>
      </c>
    </row>
    <row r="38" spans="1:14" ht="15.6" customHeight="1">
      <c r="A38" s="14"/>
      <c r="B38" s="14"/>
      <c r="C38" s="121"/>
      <c r="D38" s="82"/>
      <c r="E38" s="84"/>
      <c r="F38" s="84"/>
      <c r="G38" s="84"/>
      <c r="H38" s="84"/>
      <c r="I38" s="81"/>
      <c r="J38" s="84"/>
      <c r="K38" s="84"/>
      <c r="L38" s="84"/>
      <c r="M38" s="84"/>
      <c r="N38" s="14"/>
    </row>
    <row r="39" spans="1:14" ht="15.6" customHeight="1">
      <c r="A39" s="1" t="s">
        <v>216</v>
      </c>
      <c r="C39" s="119">
        <v>4361</v>
      </c>
      <c r="D39" s="75">
        <v>4361</v>
      </c>
      <c r="E39" s="76">
        <v>4354</v>
      </c>
      <c r="F39" s="76">
        <v>4344</v>
      </c>
      <c r="G39" s="76">
        <v>4327</v>
      </c>
      <c r="H39" s="77"/>
      <c r="I39" s="74">
        <v>4307</v>
      </c>
      <c r="J39" s="76">
        <v>4307</v>
      </c>
      <c r="K39" s="76">
        <v>4288</v>
      </c>
      <c r="L39" s="76">
        <v>4269</v>
      </c>
      <c r="M39" s="76">
        <v>4255</v>
      </c>
    </row>
    <row r="40" spans="1:14" ht="15.6" customHeight="1">
      <c r="A40" s="66" t="s">
        <v>193</v>
      </c>
      <c r="C40" s="119"/>
      <c r="D40" s="75"/>
      <c r="E40" s="77"/>
      <c r="F40" s="77"/>
      <c r="G40" s="77"/>
      <c r="H40" s="77"/>
      <c r="I40" s="74"/>
      <c r="J40" s="77"/>
      <c r="K40" s="77"/>
      <c r="L40" s="77"/>
      <c r="M40" s="77"/>
    </row>
    <row r="41" spans="1:14" ht="15.6" customHeight="1">
      <c r="A41" s="40" t="str">
        <f>IF(C41&gt;0,"Net additions (losses)","Net (losses) additions")</f>
        <v>Net additions (losses)</v>
      </c>
      <c r="C41" s="119">
        <v>62</v>
      </c>
      <c r="D41" s="75">
        <v>5</v>
      </c>
      <c r="E41" s="76">
        <v>17</v>
      </c>
      <c r="F41" s="76">
        <v>17</v>
      </c>
      <c r="G41" s="76">
        <v>23</v>
      </c>
      <c r="H41" s="77"/>
      <c r="I41" s="74">
        <v>29</v>
      </c>
      <c r="J41" s="76">
        <v>16</v>
      </c>
      <c r="K41" s="76">
        <v>12</v>
      </c>
      <c r="L41" s="76">
        <v>-10</v>
      </c>
      <c r="M41" s="76">
        <v>11</v>
      </c>
    </row>
    <row r="42" spans="1:14" ht="15.6" customHeight="1">
      <c r="A42" s="12" t="s">
        <v>217</v>
      </c>
      <c r="C42" s="120">
        <v>5231</v>
      </c>
      <c r="D42" s="79">
        <v>5231</v>
      </c>
      <c r="E42" s="80">
        <v>5226</v>
      </c>
      <c r="F42" s="80">
        <v>5209</v>
      </c>
      <c r="G42" s="80">
        <v>5192</v>
      </c>
      <c r="H42" s="77"/>
      <c r="I42" s="78">
        <v>5169</v>
      </c>
      <c r="J42" s="80">
        <v>5169</v>
      </c>
      <c r="K42" s="80">
        <v>5153</v>
      </c>
      <c r="L42" s="80">
        <v>5141</v>
      </c>
      <c r="M42" s="80">
        <v>5151</v>
      </c>
    </row>
    <row r="43" spans="1:14" ht="15.6" customHeight="1">
      <c r="A43" s="14"/>
      <c r="B43" s="14"/>
      <c r="C43" s="14"/>
      <c r="D43" s="14"/>
      <c r="E43" s="14"/>
      <c r="F43" s="14"/>
      <c r="G43" s="14"/>
      <c r="H43" s="14"/>
      <c r="I43" s="14"/>
      <c r="J43" s="14"/>
      <c r="K43" s="14"/>
      <c r="L43" s="14"/>
      <c r="M43" s="14"/>
      <c r="N43" s="14"/>
    </row>
    <row r="44" spans="1:14" ht="15.6" customHeight="1">
      <c r="A44" s="145" t="s">
        <v>218</v>
      </c>
      <c r="B44" s="144"/>
      <c r="C44" s="144"/>
      <c r="D44" s="144"/>
      <c r="E44" s="144"/>
      <c r="F44" s="144"/>
      <c r="G44" s="144"/>
      <c r="H44" s="144"/>
      <c r="I44" s="144"/>
      <c r="J44" s="144"/>
      <c r="K44" s="144"/>
      <c r="L44" s="144"/>
      <c r="M44" s="144"/>
    </row>
    <row r="45" spans="1:14" ht="15.6" customHeight="1">
      <c r="A45" s="144"/>
      <c r="B45" s="144"/>
      <c r="C45" s="144"/>
      <c r="D45" s="144"/>
      <c r="E45" s="144"/>
      <c r="F45" s="144"/>
      <c r="G45" s="144"/>
      <c r="H45" s="144"/>
      <c r="I45" s="144"/>
      <c r="J45" s="144"/>
      <c r="K45" s="144"/>
      <c r="L45" s="144"/>
      <c r="M45" s="144"/>
    </row>
    <row r="46" spans="1:14" ht="66.95" customHeight="1">
      <c r="A46" s="144"/>
      <c r="B46" s="144"/>
      <c r="C46" s="144"/>
      <c r="D46" s="144"/>
      <c r="E46" s="144"/>
      <c r="F46" s="144"/>
      <c r="G46" s="144"/>
      <c r="H46" s="144"/>
      <c r="I46" s="144"/>
      <c r="J46" s="144"/>
      <c r="K46" s="144"/>
      <c r="L46" s="144"/>
      <c r="M46" s="144"/>
    </row>
  </sheetData>
  <mergeCells count="1">
    <mergeCell ref="A44:M46"/>
  </mergeCells>
  <pageMargins left="0.31496062992125984" right="0.31496062992125984" top="0.3543307086614173" bottom="0.3543307086614173" header="0.31496062992125984" footer="0.31496062992125984"/>
  <pageSetup scale="65" orientation="landscape" r:id="rId1"/>
  <headerFooter>
    <oddFooter>&amp;C10&amp;RRogers Communications Inc.
Supplemental Financial Information - Fourth Quarter 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Ruler="0" zoomScaleNormal="100" zoomScaleSheetLayoutView="99" workbookViewId="0"/>
  </sheetViews>
  <sheetFormatPr defaultColWidth="13.140625" defaultRowHeight="12.75"/>
  <cols>
    <col min="1" max="1" width="43.85546875" customWidth="1"/>
    <col min="2" max="2" width="2.140625" customWidth="1"/>
    <col min="3" max="3" width="14" customWidth="1"/>
    <col min="4" max="7" width="12.28515625" customWidth="1"/>
    <col min="8" max="8" width="1.28515625" customWidth="1"/>
    <col min="9" max="9" width="14" customWidth="1"/>
    <col min="10" max="13" width="12.28515625" customWidth="1"/>
    <col min="14" max="14" width="2.42578125" customWidth="1"/>
  </cols>
  <sheetData>
    <row r="1" spans="1:14" ht="15.6" customHeight="1">
      <c r="A1" s="3" t="s">
        <v>45</v>
      </c>
    </row>
    <row r="2" spans="1:14" ht="15.6" customHeight="1">
      <c r="A2" s="3" t="s">
        <v>8</v>
      </c>
    </row>
    <row r="3" spans="1:14" ht="15.6" customHeight="1">
      <c r="A3" s="3" t="s">
        <v>47</v>
      </c>
    </row>
    <row r="4" spans="1:14" ht="15.6" customHeight="1">
      <c r="C4" s="7" t="s">
        <v>0</v>
      </c>
      <c r="D4" s="89"/>
      <c r="E4" s="8"/>
      <c r="F4" s="89"/>
      <c r="G4" s="89"/>
      <c r="H4" s="89"/>
      <c r="I4" s="7" t="s">
        <v>1</v>
      </c>
      <c r="J4" s="89"/>
      <c r="K4" s="89"/>
      <c r="L4" s="89"/>
      <c r="M4" s="89"/>
    </row>
    <row r="5" spans="1:14" ht="15.6" customHeight="1">
      <c r="A5" s="65" t="s">
        <v>126</v>
      </c>
      <c r="C5" s="10" t="s">
        <v>12</v>
      </c>
      <c r="D5" s="10" t="s">
        <v>49</v>
      </c>
      <c r="E5" s="10" t="s">
        <v>50</v>
      </c>
      <c r="F5" s="10" t="s">
        <v>51</v>
      </c>
      <c r="G5" s="10" t="s">
        <v>38</v>
      </c>
      <c r="H5" s="89"/>
      <c r="I5" s="10" t="s">
        <v>12</v>
      </c>
      <c r="J5" s="10" t="s">
        <v>52</v>
      </c>
      <c r="K5" s="10" t="s">
        <v>53</v>
      </c>
      <c r="L5" s="10" t="s">
        <v>54</v>
      </c>
      <c r="M5" s="10" t="s">
        <v>55</v>
      </c>
    </row>
    <row r="6" spans="1:14" ht="15.6" customHeight="1">
      <c r="A6" s="36" t="s">
        <v>44</v>
      </c>
      <c r="B6" s="14"/>
      <c r="C6" s="18"/>
      <c r="D6" s="19"/>
      <c r="E6" s="14"/>
      <c r="F6" s="14"/>
      <c r="G6" s="14"/>
      <c r="H6" s="14"/>
      <c r="I6" s="18"/>
      <c r="J6" s="14"/>
      <c r="K6" s="14"/>
      <c r="L6" s="14"/>
      <c r="M6" s="14"/>
      <c r="N6" s="14"/>
    </row>
    <row r="7" spans="1:14" ht="15.6" customHeight="1">
      <c r="A7" s="66" t="s">
        <v>2</v>
      </c>
      <c r="C7" s="119">
        <v>2168</v>
      </c>
      <c r="D7" s="75">
        <v>540</v>
      </c>
      <c r="E7" s="76">
        <v>488</v>
      </c>
      <c r="F7" s="76">
        <v>608</v>
      </c>
      <c r="G7" s="76">
        <v>532</v>
      </c>
      <c r="H7" s="77"/>
      <c r="I7" s="74">
        <v>2153</v>
      </c>
      <c r="J7" s="76">
        <v>526</v>
      </c>
      <c r="K7" s="76">
        <v>516</v>
      </c>
      <c r="L7" s="76">
        <v>637</v>
      </c>
      <c r="M7" s="76">
        <v>474</v>
      </c>
    </row>
    <row r="8" spans="1:14" ht="15.6" customHeight="1">
      <c r="A8" s="65" t="s">
        <v>194</v>
      </c>
      <c r="C8" s="120">
        <v>1972</v>
      </c>
      <c r="D8" s="79">
        <v>500</v>
      </c>
      <c r="E8" s="80">
        <v>415</v>
      </c>
      <c r="F8" s="80">
        <v>548</v>
      </c>
      <c r="G8" s="80">
        <v>509</v>
      </c>
      <c r="H8" s="77"/>
      <c r="I8" s="78">
        <v>2026</v>
      </c>
      <c r="J8" s="80">
        <v>489</v>
      </c>
      <c r="K8" s="80">
        <v>455</v>
      </c>
      <c r="L8" s="80">
        <v>578</v>
      </c>
      <c r="M8" s="80">
        <v>504</v>
      </c>
    </row>
    <row r="9" spans="1:14" ht="15.6" customHeight="1">
      <c r="A9" s="14"/>
      <c r="B9" s="14"/>
      <c r="C9" s="121"/>
      <c r="D9" s="82"/>
      <c r="E9" s="84"/>
      <c r="F9" s="84"/>
      <c r="G9" s="84"/>
      <c r="H9" s="84"/>
      <c r="I9" s="81"/>
      <c r="J9" s="84"/>
      <c r="K9" s="84"/>
      <c r="L9" s="84"/>
      <c r="M9" s="84"/>
      <c r="N9" s="14"/>
    </row>
    <row r="10" spans="1:14" ht="15.6" customHeight="1">
      <c r="A10" s="138" t="s">
        <v>11</v>
      </c>
      <c r="C10" s="120">
        <v>196</v>
      </c>
      <c r="D10" s="79">
        <v>40</v>
      </c>
      <c r="E10" s="80">
        <v>73</v>
      </c>
      <c r="F10" s="80">
        <v>60</v>
      </c>
      <c r="G10" s="80">
        <v>23</v>
      </c>
      <c r="H10" s="77"/>
      <c r="I10" s="78">
        <v>127</v>
      </c>
      <c r="J10" s="80">
        <v>37</v>
      </c>
      <c r="K10" s="80">
        <v>61</v>
      </c>
      <c r="L10" s="80">
        <v>59</v>
      </c>
      <c r="M10" s="80">
        <v>-30</v>
      </c>
    </row>
    <row r="11" spans="1:14" ht="15.6" customHeight="1">
      <c r="A11" s="139"/>
      <c r="B11" s="14"/>
      <c r="C11" s="121"/>
      <c r="D11" s="82"/>
      <c r="E11" s="84"/>
      <c r="F11" s="84"/>
      <c r="G11" s="84"/>
      <c r="H11" s="84"/>
      <c r="I11" s="81"/>
      <c r="J11" s="84"/>
      <c r="K11" s="84"/>
      <c r="L11" s="84"/>
      <c r="M11" s="84"/>
      <c r="N11" s="14"/>
    </row>
    <row r="12" spans="1:14" ht="15.6" customHeight="1">
      <c r="A12" s="66" t="s">
        <v>131</v>
      </c>
      <c r="C12" s="136">
        <v>0.09</v>
      </c>
      <c r="D12" s="99">
        <v>7.3999999999999996E-2</v>
      </c>
      <c r="E12" s="100">
        <v>0.15</v>
      </c>
      <c r="F12" s="100">
        <v>9.9000000000000005E-2</v>
      </c>
      <c r="G12" s="100">
        <v>4.2999999999999997E-2</v>
      </c>
      <c r="H12" s="105"/>
      <c r="I12" s="98">
        <v>5.8999999999999997E-2</v>
      </c>
      <c r="J12" s="100">
        <v>7.0000000000000007E-2</v>
      </c>
      <c r="K12" s="100">
        <v>0.11799999999999999</v>
      </c>
      <c r="L12" s="100">
        <v>9.2999999999999999E-2</v>
      </c>
      <c r="M12" s="104">
        <v>-6.3E-2</v>
      </c>
    </row>
    <row r="13" spans="1:14" ht="15.6" customHeight="1">
      <c r="A13" s="65" t="s">
        <v>70</v>
      </c>
      <c r="C13" s="120">
        <v>90</v>
      </c>
      <c r="D13" s="79">
        <v>43</v>
      </c>
      <c r="E13" s="80">
        <v>18</v>
      </c>
      <c r="F13" s="80">
        <v>14</v>
      </c>
      <c r="G13" s="80">
        <v>15</v>
      </c>
      <c r="H13" s="77"/>
      <c r="I13" s="78">
        <v>83</v>
      </c>
      <c r="J13" s="80">
        <v>39</v>
      </c>
      <c r="K13" s="80">
        <v>18</v>
      </c>
      <c r="L13" s="80">
        <v>13</v>
      </c>
      <c r="M13" s="80">
        <v>13</v>
      </c>
    </row>
    <row r="14" spans="1:14" ht="15.6" customHeight="1">
      <c r="A14" s="14"/>
      <c r="B14" s="14"/>
      <c r="C14" s="14"/>
      <c r="D14" s="14"/>
      <c r="E14" s="14"/>
      <c r="F14" s="14"/>
      <c r="G14" s="14"/>
      <c r="H14" s="14"/>
      <c r="I14" s="14"/>
      <c r="J14" s="14"/>
      <c r="K14" s="14"/>
      <c r="L14" s="14"/>
      <c r="M14" s="14"/>
      <c r="N14" s="14"/>
    </row>
    <row r="15" spans="1:14" ht="15.6" customHeight="1">
      <c r="A15" s="145" t="s">
        <v>211</v>
      </c>
      <c r="B15" s="142"/>
      <c r="C15" s="142"/>
      <c r="D15" s="142"/>
      <c r="E15" s="142"/>
      <c r="F15" s="142"/>
      <c r="G15" s="142"/>
      <c r="H15" s="142"/>
      <c r="I15" s="142"/>
      <c r="J15" s="142"/>
      <c r="K15" s="142"/>
      <c r="L15" s="142"/>
      <c r="M15" s="142"/>
    </row>
    <row r="16" spans="1:14" ht="15.6" customHeight="1">
      <c r="A16" s="142"/>
      <c r="B16" s="142"/>
      <c r="C16" s="142"/>
      <c r="D16" s="142"/>
      <c r="E16" s="142"/>
      <c r="F16" s="142"/>
      <c r="G16" s="142"/>
      <c r="H16" s="142"/>
      <c r="I16" s="142"/>
      <c r="J16" s="142"/>
      <c r="K16" s="142"/>
      <c r="L16" s="142"/>
      <c r="M16" s="142"/>
    </row>
    <row r="17" spans="1:13" ht="15.6" customHeight="1">
      <c r="A17" s="142"/>
      <c r="B17" s="142"/>
      <c r="C17" s="142"/>
      <c r="D17" s="142"/>
      <c r="E17" s="142"/>
      <c r="F17" s="142"/>
      <c r="G17" s="142"/>
      <c r="H17" s="142"/>
      <c r="I17" s="142"/>
      <c r="J17" s="142"/>
      <c r="K17" s="142"/>
      <c r="L17" s="142"/>
      <c r="M17" s="142"/>
    </row>
  </sheetData>
  <mergeCells count="1">
    <mergeCell ref="A15:M17"/>
  </mergeCells>
  <pageMargins left="0.31496062992125984" right="0.31496062992125984" top="0.3543307086614173" bottom="0.3543307086614173" header="0.31496062992125984" footer="0.31496062992125984"/>
  <pageSetup scale="65" orientation="landscape" r:id="rId1"/>
  <headerFooter>
    <oddFooter>&amp;C11&amp;RRogers Communications Inc.
Supplemental Financial Information - Fourth Quarter 2018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showRuler="0" zoomScaleNormal="100" zoomScaleSheetLayoutView="77" zoomScalePageLayoutView="75" workbookViewId="0"/>
  </sheetViews>
  <sheetFormatPr defaultColWidth="13.140625" defaultRowHeight="12.75"/>
  <cols>
    <col min="1" max="1" width="44.5703125" customWidth="1"/>
  </cols>
  <sheetData>
    <row r="1" spans="1:9" ht="18">
      <c r="A1" s="50" t="s">
        <v>9</v>
      </c>
    </row>
    <row r="2" spans="1:9" ht="15.6" customHeight="1"/>
    <row r="3" spans="1:9" ht="15.6" customHeight="1">
      <c r="A3" s="141" t="s">
        <v>203</v>
      </c>
      <c r="B3" s="145"/>
      <c r="C3" s="145"/>
      <c r="D3" s="145"/>
      <c r="E3" s="145"/>
      <c r="F3" s="145"/>
      <c r="G3" s="145"/>
      <c r="H3" s="145"/>
      <c r="I3" s="145"/>
    </row>
    <row r="4" spans="1:9" ht="15.6" customHeight="1">
      <c r="A4" s="145"/>
      <c r="B4" s="145"/>
      <c r="C4" s="145"/>
      <c r="D4" s="145"/>
      <c r="E4" s="145"/>
      <c r="F4" s="145"/>
      <c r="G4" s="145"/>
      <c r="H4" s="145"/>
      <c r="I4" s="145"/>
    </row>
    <row r="5" spans="1:9" ht="24.95" customHeight="1">
      <c r="A5" s="145"/>
      <c r="B5" s="145"/>
      <c r="C5" s="145"/>
      <c r="D5" s="145"/>
      <c r="E5" s="145"/>
      <c r="F5" s="145"/>
      <c r="G5" s="145"/>
      <c r="H5" s="145"/>
      <c r="I5" s="145"/>
    </row>
    <row r="6" spans="1:9" ht="15.6" customHeight="1"/>
    <row r="7" spans="1:9" ht="114.75">
      <c r="A7" s="25" t="s">
        <v>136</v>
      </c>
    </row>
  </sheetData>
  <mergeCells count="1">
    <mergeCell ref="A3:I5"/>
  </mergeCells>
  <pageMargins left="0.31496062992125984" right="0.31496062992125984" top="0.3543307086614173" bottom="0.3543307086614173" header="0.31496062992125984" footer="0.31496062992125984"/>
  <pageSetup scale="65" orientation="landscape" r:id="rId1"/>
  <headerFooter>
    <oddFooter>&amp;C12&amp;RRogers Communications Inc.
Supplemental Financial Information - Fourth Quarter 2018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Ruler="0" zoomScaleNormal="100" zoomScalePageLayoutView="81" workbookViewId="0">
      <selection sqref="A1:C1"/>
    </sheetView>
  </sheetViews>
  <sheetFormatPr defaultColWidth="13.140625" defaultRowHeight="12.75"/>
  <cols>
    <col min="1" max="1" width="12.5703125" customWidth="1"/>
    <col min="2" max="2" width="4.85546875" customWidth="1"/>
    <col min="3" max="3" width="49.42578125" customWidth="1"/>
    <col min="4" max="4" width="76.5703125" customWidth="1"/>
    <col min="5" max="5" width="13.85546875" bestFit="1" customWidth="1"/>
  </cols>
  <sheetData>
    <row r="1" spans="1:6" ht="18" customHeight="1">
      <c r="A1" s="148" t="s">
        <v>10</v>
      </c>
      <c r="B1" s="144"/>
      <c r="C1" s="144"/>
    </row>
    <row r="2" spans="1:6" ht="15.6" customHeight="1">
      <c r="A2" s="144"/>
      <c r="B2" s="144"/>
      <c r="C2" s="144"/>
      <c r="D2" s="144"/>
      <c r="E2" s="144"/>
    </row>
    <row r="3" spans="1:6" ht="15.6" customHeight="1">
      <c r="A3" s="145" t="s">
        <v>137</v>
      </c>
      <c r="B3" s="144"/>
      <c r="C3" s="144"/>
      <c r="D3" s="144"/>
      <c r="E3" s="144"/>
    </row>
    <row r="4" spans="1:6" ht="15.6" customHeight="1">
      <c r="A4" s="144"/>
      <c r="B4" s="144"/>
      <c r="C4" s="144"/>
      <c r="D4" s="144"/>
      <c r="E4" s="144"/>
    </row>
    <row r="5" spans="1:6" ht="24" customHeight="1">
      <c r="A5" s="144"/>
      <c r="B5" s="144"/>
      <c r="C5" s="144"/>
      <c r="D5" s="144"/>
      <c r="E5" s="144"/>
    </row>
    <row r="6" spans="1:6" ht="51">
      <c r="A6" s="51" t="s">
        <v>138</v>
      </c>
      <c r="B6" s="149" t="s">
        <v>139</v>
      </c>
      <c r="C6" s="150"/>
      <c r="D6" s="51" t="s">
        <v>140</v>
      </c>
      <c r="E6" s="51" t="s">
        <v>141</v>
      </c>
      <c r="F6" s="5"/>
    </row>
    <row r="7" spans="1:6" ht="50.1" customHeight="1">
      <c r="A7" s="146" t="s">
        <v>142</v>
      </c>
      <c r="B7" s="52" t="s">
        <v>143</v>
      </c>
      <c r="C7" s="53" t="s">
        <v>144</v>
      </c>
      <c r="D7" s="146" t="s">
        <v>145</v>
      </c>
      <c r="E7" s="146" t="s">
        <v>60</v>
      </c>
      <c r="F7" s="5"/>
    </row>
    <row r="8" spans="1:6" ht="50.1" customHeight="1">
      <c r="A8" s="151"/>
      <c r="B8" s="54" t="s">
        <v>143</v>
      </c>
      <c r="C8" s="55" t="s">
        <v>146</v>
      </c>
      <c r="D8" s="151"/>
      <c r="E8" s="151"/>
      <c r="F8" s="5"/>
    </row>
    <row r="9" spans="1:6" ht="37.5" customHeight="1">
      <c r="A9" s="147"/>
      <c r="B9" s="56" t="s">
        <v>143</v>
      </c>
      <c r="C9" s="57" t="s">
        <v>147</v>
      </c>
      <c r="D9" s="147"/>
      <c r="E9" s="147"/>
      <c r="F9" s="5"/>
    </row>
    <row r="10" spans="1:6" ht="156.6" customHeight="1">
      <c r="A10" s="58" t="s">
        <v>148</v>
      </c>
      <c r="B10" s="59" t="s">
        <v>143</v>
      </c>
      <c r="C10" s="60" t="s">
        <v>149</v>
      </c>
      <c r="D10" s="58" t="s">
        <v>150</v>
      </c>
      <c r="E10" s="58" t="s">
        <v>151</v>
      </c>
      <c r="F10" s="5"/>
    </row>
    <row r="11" spans="1:6" ht="50.1" customHeight="1">
      <c r="A11" s="146" t="s">
        <v>152</v>
      </c>
      <c r="B11" s="52" t="s">
        <v>143</v>
      </c>
      <c r="C11" s="53" t="s">
        <v>153</v>
      </c>
      <c r="D11" s="146" t="s">
        <v>154</v>
      </c>
      <c r="E11" s="146" t="s">
        <v>155</v>
      </c>
      <c r="F11" s="5"/>
    </row>
    <row r="12" spans="1:6" ht="34.5" customHeight="1">
      <c r="A12" s="147"/>
      <c r="B12" s="56" t="s">
        <v>143</v>
      </c>
      <c r="C12" s="57" t="s">
        <v>156</v>
      </c>
      <c r="D12" s="147"/>
      <c r="E12" s="147"/>
      <c r="F12" s="5"/>
    </row>
    <row r="13" spans="1:6" ht="38.450000000000003" customHeight="1">
      <c r="A13" s="146" t="s">
        <v>157</v>
      </c>
      <c r="B13" s="52" t="s">
        <v>143</v>
      </c>
      <c r="C13" s="53" t="s">
        <v>158</v>
      </c>
      <c r="D13" s="146" t="s">
        <v>159</v>
      </c>
      <c r="E13" s="146" t="s">
        <v>160</v>
      </c>
      <c r="F13" s="5"/>
    </row>
    <row r="14" spans="1:6" ht="37.5" customHeight="1">
      <c r="A14" s="147"/>
      <c r="B14" s="61" t="s">
        <v>143</v>
      </c>
      <c r="C14" s="57" t="s">
        <v>161</v>
      </c>
      <c r="D14" s="147"/>
      <c r="E14" s="147"/>
      <c r="F14" s="5"/>
    </row>
    <row r="15" spans="1:6" ht="35.450000000000003" customHeight="1">
      <c r="A15" s="146" t="s">
        <v>162</v>
      </c>
      <c r="B15" s="52" t="s">
        <v>143</v>
      </c>
      <c r="C15" s="53" t="s">
        <v>158</v>
      </c>
      <c r="D15" s="146" t="s">
        <v>163</v>
      </c>
      <c r="E15" s="146" t="s">
        <v>164</v>
      </c>
      <c r="F15" s="5"/>
    </row>
    <row r="16" spans="1:6" ht="34.5" customHeight="1">
      <c r="A16" s="147"/>
      <c r="B16" s="61" t="s">
        <v>143</v>
      </c>
      <c r="C16" s="57" t="s">
        <v>161</v>
      </c>
      <c r="D16" s="147"/>
      <c r="E16" s="147"/>
      <c r="F16" s="5"/>
    </row>
    <row r="17" spans="1:5" ht="15.6" customHeight="1">
      <c r="A17" s="2"/>
      <c r="B17" s="2"/>
      <c r="C17" s="2"/>
      <c r="D17" s="2"/>
      <c r="E17" s="2"/>
    </row>
    <row r="18" spans="1:5" ht="96.6" customHeight="1">
      <c r="A18" s="141" t="s">
        <v>165</v>
      </c>
      <c r="B18" s="142"/>
      <c r="C18" s="142"/>
      <c r="D18" s="142"/>
      <c r="E18" s="142"/>
    </row>
  </sheetData>
  <mergeCells count="17">
    <mergeCell ref="A1:C1"/>
    <mergeCell ref="A2:E2"/>
    <mergeCell ref="A3:E5"/>
    <mergeCell ref="B6:C6"/>
    <mergeCell ref="A7:A9"/>
    <mergeCell ref="D7:D9"/>
    <mergeCell ref="E7:E9"/>
    <mergeCell ref="A18:E18"/>
    <mergeCell ref="E15:E16"/>
    <mergeCell ref="E13:E14"/>
    <mergeCell ref="E11:E12"/>
    <mergeCell ref="D11:D12"/>
    <mergeCell ref="A11:A12"/>
    <mergeCell ref="A13:A14"/>
    <mergeCell ref="D13:D14"/>
    <mergeCell ref="D15:D16"/>
    <mergeCell ref="A15:A16"/>
  </mergeCells>
  <pageMargins left="0.31496062992125984" right="0.31496062992125984" top="0.3543307086614173" bottom="0.3543307086614173" header="0.31496062992125984" footer="0.31496062992125984"/>
  <pageSetup scale="55" orientation="landscape" r:id="rId1"/>
  <headerFooter>
    <oddFooter>&amp;C13&amp;RRogers Communications Inc.
Supplemental Financial Information - Fourth Quarter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Ruler="0" zoomScale="81" zoomScaleNormal="81" zoomScaleSheetLayoutView="82" zoomScalePageLayoutView="60" workbookViewId="0"/>
  </sheetViews>
  <sheetFormatPr defaultColWidth="13.140625" defaultRowHeight="12.75"/>
  <cols>
    <col min="1" max="1" width="60.85546875" customWidth="1"/>
    <col min="2" max="2" width="1.85546875" customWidth="1"/>
    <col min="3" max="3" width="14" customWidth="1"/>
    <col min="4" max="7" width="12.28515625" customWidth="1"/>
    <col min="8" max="8" width="1.5703125" customWidth="1"/>
    <col min="9" max="9" width="14" customWidth="1"/>
    <col min="10" max="13" width="12.28515625" customWidth="1"/>
    <col min="14" max="14" width="1.5703125" customWidth="1"/>
  </cols>
  <sheetData>
    <row r="1" spans="1:14" ht="15.6" customHeight="1">
      <c r="A1" s="3" t="s">
        <v>45</v>
      </c>
    </row>
    <row r="2" spans="1:14" ht="15.6" customHeight="1">
      <c r="A2" s="3" t="s">
        <v>46</v>
      </c>
    </row>
    <row r="3" spans="1:14" ht="15.6" customHeight="1">
      <c r="A3" s="3" t="s">
        <v>47</v>
      </c>
    </row>
    <row r="4" spans="1:14" ht="15.6" customHeight="1">
      <c r="C4" s="7" t="s">
        <v>0</v>
      </c>
      <c r="D4" s="8"/>
      <c r="I4" s="116" t="s">
        <v>195</v>
      </c>
    </row>
    <row r="5" spans="1:14" ht="15.6" customHeight="1">
      <c r="A5" s="9" t="s">
        <v>48</v>
      </c>
      <c r="C5" s="10" t="s">
        <v>12</v>
      </c>
      <c r="D5" s="10" t="s">
        <v>49</v>
      </c>
      <c r="E5" s="10" t="s">
        <v>50</v>
      </c>
      <c r="F5" s="10" t="s">
        <v>51</v>
      </c>
      <c r="G5" s="10" t="s">
        <v>38</v>
      </c>
      <c r="I5" s="10" t="s">
        <v>12</v>
      </c>
      <c r="J5" s="10" t="s">
        <v>52</v>
      </c>
      <c r="K5" s="10" t="s">
        <v>53</v>
      </c>
      <c r="L5" s="10" t="s">
        <v>54</v>
      </c>
      <c r="M5" s="10" t="s">
        <v>55</v>
      </c>
    </row>
    <row r="6" spans="1:14" ht="15.6" customHeight="1">
      <c r="A6" s="11" t="s">
        <v>44</v>
      </c>
      <c r="B6" s="14"/>
      <c r="C6" s="18"/>
      <c r="D6" s="19"/>
      <c r="E6" s="14"/>
      <c r="F6" s="14"/>
      <c r="G6" s="14"/>
      <c r="H6" s="14"/>
      <c r="I6" s="18"/>
      <c r="J6" s="14"/>
      <c r="K6" s="14"/>
      <c r="L6" s="14"/>
      <c r="M6" s="14"/>
      <c r="N6" s="14"/>
    </row>
    <row r="7" spans="1:14" ht="15.6" customHeight="1">
      <c r="A7" s="1" t="s">
        <v>2</v>
      </c>
      <c r="C7" s="20"/>
      <c r="D7" s="17"/>
      <c r="I7" s="20"/>
    </row>
    <row r="8" spans="1:14" ht="15.6" customHeight="1">
      <c r="A8" s="6" t="s">
        <v>6</v>
      </c>
      <c r="C8" s="119">
        <v>9200</v>
      </c>
      <c r="D8" s="75">
        <v>2464</v>
      </c>
      <c r="E8" s="76">
        <v>2331</v>
      </c>
      <c r="F8" s="76">
        <v>2214</v>
      </c>
      <c r="G8" s="76">
        <v>2191</v>
      </c>
      <c r="H8" s="77"/>
      <c r="I8" s="74">
        <v>8569</v>
      </c>
      <c r="J8" s="76">
        <v>2288</v>
      </c>
      <c r="K8" s="76">
        <v>2203</v>
      </c>
      <c r="L8" s="76">
        <v>2076</v>
      </c>
      <c r="M8" s="76">
        <v>2002</v>
      </c>
    </row>
    <row r="9" spans="1:14" ht="15.6" customHeight="1">
      <c r="A9" s="63" t="s">
        <v>166</v>
      </c>
      <c r="C9" s="119">
        <v>3932</v>
      </c>
      <c r="D9" s="75">
        <v>989</v>
      </c>
      <c r="E9" s="76">
        <v>983</v>
      </c>
      <c r="F9" s="76">
        <v>991</v>
      </c>
      <c r="G9" s="76">
        <v>969</v>
      </c>
      <c r="H9" s="77"/>
      <c r="I9" s="74">
        <v>3894</v>
      </c>
      <c r="J9" s="76">
        <v>981</v>
      </c>
      <c r="K9" s="76">
        <v>977</v>
      </c>
      <c r="L9" s="76">
        <v>976</v>
      </c>
      <c r="M9" s="76">
        <v>960</v>
      </c>
    </row>
    <row r="10" spans="1:14" ht="15.6" customHeight="1">
      <c r="A10" s="6" t="s">
        <v>8</v>
      </c>
      <c r="C10" s="119">
        <v>2168</v>
      </c>
      <c r="D10" s="75">
        <v>540</v>
      </c>
      <c r="E10" s="76">
        <v>488</v>
      </c>
      <c r="F10" s="76">
        <v>608</v>
      </c>
      <c r="G10" s="76">
        <v>532</v>
      </c>
      <c r="H10" s="77"/>
      <c r="I10" s="74">
        <v>2153</v>
      </c>
      <c r="J10" s="76">
        <v>526</v>
      </c>
      <c r="K10" s="76">
        <v>516</v>
      </c>
      <c r="L10" s="76">
        <v>637</v>
      </c>
      <c r="M10" s="76">
        <v>474</v>
      </c>
    </row>
    <row r="11" spans="1:14" ht="15.6" customHeight="1">
      <c r="A11" s="64" t="s">
        <v>167</v>
      </c>
      <c r="C11" s="120">
        <v>-204</v>
      </c>
      <c r="D11" s="79">
        <v>-55</v>
      </c>
      <c r="E11" s="80">
        <v>-33</v>
      </c>
      <c r="F11" s="80">
        <v>-57</v>
      </c>
      <c r="G11" s="80">
        <v>-59</v>
      </c>
      <c r="H11" s="77"/>
      <c r="I11" s="78">
        <v>-247</v>
      </c>
      <c r="J11" s="80">
        <v>-64</v>
      </c>
      <c r="K11" s="80">
        <v>-50</v>
      </c>
      <c r="L11" s="80">
        <v>-69</v>
      </c>
      <c r="M11" s="80">
        <v>-64</v>
      </c>
    </row>
    <row r="12" spans="1:14" ht="15.6" customHeight="1">
      <c r="A12" s="13" t="s">
        <v>2</v>
      </c>
      <c r="B12" s="14"/>
      <c r="C12" s="121">
        <v>15096</v>
      </c>
      <c r="D12" s="82">
        <v>3938</v>
      </c>
      <c r="E12" s="83">
        <v>3769</v>
      </c>
      <c r="F12" s="83">
        <v>3756</v>
      </c>
      <c r="G12" s="83">
        <v>3633</v>
      </c>
      <c r="H12" s="84"/>
      <c r="I12" s="81">
        <v>14369</v>
      </c>
      <c r="J12" s="83">
        <v>3731</v>
      </c>
      <c r="K12" s="83">
        <v>3646</v>
      </c>
      <c r="L12" s="83">
        <v>3620</v>
      </c>
      <c r="M12" s="83">
        <v>3372</v>
      </c>
      <c r="N12" s="14"/>
    </row>
    <row r="13" spans="1:14" ht="15.6" customHeight="1">
      <c r="A13" s="65" t="s">
        <v>168</v>
      </c>
      <c r="C13" s="120">
        <v>12974</v>
      </c>
      <c r="D13" s="79">
        <v>3276</v>
      </c>
      <c r="E13" s="80">
        <v>3271</v>
      </c>
      <c r="F13" s="80">
        <v>3300</v>
      </c>
      <c r="G13" s="80">
        <v>3127</v>
      </c>
      <c r="H13" s="77"/>
      <c r="I13" s="78">
        <v>12550</v>
      </c>
      <c r="J13" s="80">
        <v>3164</v>
      </c>
      <c r="K13" s="80">
        <v>3196</v>
      </c>
      <c r="L13" s="80">
        <v>3221</v>
      </c>
      <c r="M13" s="80">
        <v>2969</v>
      </c>
    </row>
    <row r="14" spans="1:14" ht="15.6" customHeight="1">
      <c r="A14" s="14"/>
      <c r="B14" s="14"/>
      <c r="C14" s="121"/>
      <c r="D14" s="82"/>
      <c r="E14" s="84"/>
      <c r="F14" s="84"/>
      <c r="G14" s="84"/>
      <c r="H14" s="84"/>
      <c r="I14" s="81"/>
      <c r="J14" s="84"/>
      <c r="K14" s="84"/>
      <c r="L14" s="84"/>
      <c r="M14" s="84"/>
      <c r="N14" s="14"/>
    </row>
    <row r="15" spans="1:14" ht="15.6" customHeight="1">
      <c r="A15" s="66" t="s">
        <v>169</v>
      </c>
      <c r="C15" s="119"/>
      <c r="D15" s="75"/>
      <c r="E15" s="77"/>
      <c r="F15" s="77"/>
      <c r="G15" s="77"/>
      <c r="H15" s="77"/>
      <c r="I15" s="74"/>
      <c r="J15" s="77"/>
      <c r="K15" s="77"/>
      <c r="L15" s="77"/>
      <c r="M15" s="77"/>
    </row>
    <row r="16" spans="1:14" ht="15.6" customHeight="1">
      <c r="A16" s="6" t="s">
        <v>6</v>
      </c>
      <c r="C16" s="119">
        <v>4090</v>
      </c>
      <c r="D16" s="75">
        <v>1028</v>
      </c>
      <c r="E16" s="76">
        <v>1099</v>
      </c>
      <c r="F16" s="76">
        <v>1029</v>
      </c>
      <c r="G16" s="76">
        <v>934</v>
      </c>
      <c r="H16" s="77"/>
      <c r="I16" s="74">
        <v>3726</v>
      </c>
      <c r="J16" s="76">
        <v>965</v>
      </c>
      <c r="K16" s="76">
        <v>1017</v>
      </c>
      <c r="L16" s="76">
        <v>915</v>
      </c>
      <c r="M16" s="76">
        <v>829</v>
      </c>
    </row>
    <row r="17" spans="1:14" ht="15.6" customHeight="1">
      <c r="A17" s="63" t="s">
        <v>166</v>
      </c>
      <c r="C17" s="119">
        <v>1874</v>
      </c>
      <c r="D17" s="75">
        <v>489</v>
      </c>
      <c r="E17" s="76">
        <v>490</v>
      </c>
      <c r="F17" s="76">
        <v>462</v>
      </c>
      <c r="G17" s="76">
        <v>433</v>
      </c>
      <c r="H17" s="77"/>
      <c r="I17" s="74">
        <v>1819</v>
      </c>
      <c r="J17" s="76">
        <v>477</v>
      </c>
      <c r="K17" s="76">
        <v>471</v>
      </c>
      <c r="L17" s="76">
        <v>455</v>
      </c>
      <c r="M17" s="76">
        <v>416</v>
      </c>
    </row>
    <row r="18" spans="1:14" ht="15.6" customHeight="1">
      <c r="A18" s="6" t="s">
        <v>8</v>
      </c>
      <c r="C18" s="119">
        <v>196</v>
      </c>
      <c r="D18" s="75">
        <v>40</v>
      </c>
      <c r="E18" s="76">
        <v>73</v>
      </c>
      <c r="F18" s="76">
        <v>60</v>
      </c>
      <c r="G18" s="76">
        <v>23</v>
      </c>
      <c r="H18" s="77"/>
      <c r="I18" s="74">
        <v>127</v>
      </c>
      <c r="J18" s="76">
        <v>37</v>
      </c>
      <c r="K18" s="76">
        <v>61</v>
      </c>
      <c r="L18" s="76">
        <v>59</v>
      </c>
      <c r="M18" s="76">
        <v>-30</v>
      </c>
    </row>
    <row r="19" spans="1:14" ht="15.6" customHeight="1">
      <c r="A19" s="64" t="s">
        <v>167</v>
      </c>
      <c r="C19" s="120">
        <v>-177</v>
      </c>
      <c r="D19" s="79">
        <v>-36</v>
      </c>
      <c r="E19" s="80">
        <v>-42</v>
      </c>
      <c r="F19" s="80">
        <v>-47</v>
      </c>
      <c r="G19" s="80">
        <v>-52</v>
      </c>
      <c r="H19" s="77"/>
      <c r="I19" s="78">
        <v>-170</v>
      </c>
      <c r="J19" s="80">
        <v>-43</v>
      </c>
      <c r="K19" s="80">
        <v>-46</v>
      </c>
      <c r="L19" s="80">
        <v>-40</v>
      </c>
      <c r="M19" s="80">
        <v>-41</v>
      </c>
    </row>
    <row r="20" spans="1:14" ht="15.6" customHeight="1">
      <c r="A20" s="15" t="s">
        <v>11</v>
      </c>
      <c r="B20" s="21"/>
      <c r="C20" s="122">
        <v>5983</v>
      </c>
      <c r="D20" s="86">
        <v>1521</v>
      </c>
      <c r="E20" s="87">
        <v>1620</v>
      </c>
      <c r="F20" s="87">
        <v>1504</v>
      </c>
      <c r="G20" s="87">
        <v>1338</v>
      </c>
      <c r="H20" s="88"/>
      <c r="I20" s="85">
        <v>5502</v>
      </c>
      <c r="J20" s="87">
        <v>1436</v>
      </c>
      <c r="K20" s="87">
        <v>1503</v>
      </c>
      <c r="L20" s="87">
        <v>1389</v>
      </c>
      <c r="M20" s="87">
        <v>1174</v>
      </c>
      <c r="N20" s="21"/>
    </row>
    <row r="21" spans="1:14" ht="15.6" customHeight="1">
      <c r="A21" s="13" t="s">
        <v>56</v>
      </c>
      <c r="B21" s="14"/>
      <c r="C21" s="121"/>
      <c r="D21" s="82"/>
      <c r="E21" s="84"/>
      <c r="F21" s="84"/>
      <c r="G21" s="84"/>
      <c r="H21" s="84"/>
      <c r="I21" s="81"/>
      <c r="J21" s="84"/>
      <c r="K21" s="84"/>
      <c r="L21" s="84"/>
      <c r="M21" s="84"/>
      <c r="N21" s="14"/>
    </row>
    <row r="22" spans="1:14" ht="15.6" customHeight="1">
      <c r="A22" s="6" t="s">
        <v>39</v>
      </c>
      <c r="C22" s="119">
        <v>2211</v>
      </c>
      <c r="D22" s="75">
        <v>564</v>
      </c>
      <c r="E22" s="76">
        <v>558</v>
      </c>
      <c r="F22" s="76">
        <v>545</v>
      </c>
      <c r="G22" s="76">
        <v>544</v>
      </c>
      <c r="H22" s="77"/>
      <c r="I22" s="74">
        <v>2142</v>
      </c>
      <c r="J22" s="76">
        <v>531</v>
      </c>
      <c r="K22" s="76">
        <v>531</v>
      </c>
      <c r="L22" s="76">
        <v>535</v>
      </c>
      <c r="M22" s="76">
        <v>545</v>
      </c>
    </row>
    <row r="23" spans="1:14" ht="15.6" customHeight="1">
      <c r="A23" s="6" t="s">
        <v>57</v>
      </c>
      <c r="C23" s="119">
        <v>-16</v>
      </c>
      <c r="D23" s="75">
        <v>0</v>
      </c>
      <c r="E23" s="76">
        <v>-5</v>
      </c>
      <c r="F23" s="76">
        <v>0</v>
      </c>
      <c r="G23" s="76">
        <v>-11</v>
      </c>
      <c r="H23" s="77"/>
      <c r="I23" s="74">
        <v>-49</v>
      </c>
      <c r="J23" s="76">
        <v>0</v>
      </c>
      <c r="K23" s="76">
        <v>0</v>
      </c>
      <c r="L23" s="76">
        <v>-49</v>
      </c>
      <c r="M23" s="76">
        <v>0</v>
      </c>
    </row>
    <row r="24" spans="1:14" ht="15.6" customHeight="1">
      <c r="A24" s="6" t="s">
        <v>40</v>
      </c>
      <c r="C24" s="119">
        <v>210</v>
      </c>
      <c r="D24" s="75">
        <v>94</v>
      </c>
      <c r="E24" s="76">
        <v>47</v>
      </c>
      <c r="F24" s="76">
        <v>26</v>
      </c>
      <c r="G24" s="76">
        <v>43</v>
      </c>
      <c r="H24" s="77"/>
      <c r="I24" s="74">
        <v>152</v>
      </c>
      <c r="J24" s="76">
        <v>31</v>
      </c>
      <c r="K24" s="76">
        <v>59</v>
      </c>
      <c r="L24" s="76">
        <v>34</v>
      </c>
      <c r="M24" s="76">
        <v>28</v>
      </c>
    </row>
    <row r="25" spans="1:14" ht="15.6" customHeight="1">
      <c r="A25" s="6" t="s">
        <v>41</v>
      </c>
      <c r="C25" s="119">
        <v>793</v>
      </c>
      <c r="D25" s="75">
        <v>205</v>
      </c>
      <c r="E25" s="76">
        <v>176</v>
      </c>
      <c r="F25" s="76">
        <v>193</v>
      </c>
      <c r="G25" s="76">
        <v>219</v>
      </c>
      <c r="H25" s="77"/>
      <c r="I25" s="74">
        <v>746</v>
      </c>
      <c r="J25" s="76">
        <v>184</v>
      </c>
      <c r="K25" s="76">
        <v>183</v>
      </c>
      <c r="L25" s="76">
        <v>189</v>
      </c>
      <c r="M25" s="76">
        <v>190</v>
      </c>
    </row>
    <row r="26" spans="1:14" ht="15.6" customHeight="1">
      <c r="A26" s="16" t="s">
        <v>58</v>
      </c>
      <c r="C26" s="120">
        <v>-32</v>
      </c>
      <c r="D26" s="79">
        <v>-26</v>
      </c>
      <c r="E26" s="80">
        <v>15</v>
      </c>
      <c r="F26" s="80">
        <v>2</v>
      </c>
      <c r="G26" s="80">
        <v>-23</v>
      </c>
      <c r="H26" s="77"/>
      <c r="I26" s="78">
        <v>-19</v>
      </c>
      <c r="J26" s="80">
        <v>3</v>
      </c>
      <c r="K26" s="80">
        <v>20</v>
      </c>
      <c r="L26" s="80">
        <v>-31</v>
      </c>
      <c r="M26" s="80">
        <v>-11</v>
      </c>
    </row>
    <row r="27" spans="1:14" ht="15.6" customHeight="1">
      <c r="A27" s="13" t="s">
        <v>59</v>
      </c>
      <c r="B27" s="14"/>
      <c r="C27" s="121">
        <v>2817</v>
      </c>
      <c r="D27" s="82">
        <v>684</v>
      </c>
      <c r="E27" s="83">
        <v>829</v>
      </c>
      <c r="F27" s="83">
        <v>738</v>
      </c>
      <c r="G27" s="83">
        <v>566</v>
      </c>
      <c r="H27" s="84"/>
      <c r="I27" s="81">
        <v>2530</v>
      </c>
      <c r="J27" s="83">
        <v>687</v>
      </c>
      <c r="K27" s="83">
        <v>710</v>
      </c>
      <c r="L27" s="83">
        <v>711</v>
      </c>
      <c r="M27" s="83">
        <v>422</v>
      </c>
      <c r="N27" s="14"/>
    </row>
    <row r="28" spans="1:14" ht="15.6" customHeight="1">
      <c r="A28" s="9" t="s">
        <v>42</v>
      </c>
      <c r="C28" s="120">
        <v>758</v>
      </c>
      <c r="D28" s="79">
        <v>182</v>
      </c>
      <c r="E28" s="80">
        <v>235</v>
      </c>
      <c r="F28" s="80">
        <v>200</v>
      </c>
      <c r="G28" s="80">
        <v>141</v>
      </c>
      <c r="H28" s="77"/>
      <c r="I28" s="78">
        <v>685</v>
      </c>
      <c r="J28" s="80">
        <v>188</v>
      </c>
      <c r="K28" s="80">
        <v>202</v>
      </c>
      <c r="L28" s="80">
        <v>183</v>
      </c>
      <c r="M28" s="80">
        <v>112</v>
      </c>
    </row>
    <row r="29" spans="1:14" ht="15.6" customHeight="1">
      <c r="A29" s="15" t="s">
        <v>60</v>
      </c>
      <c r="B29" s="21"/>
      <c r="C29" s="122">
        <v>2059</v>
      </c>
      <c r="D29" s="86">
        <v>502</v>
      </c>
      <c r="E29" s="87">
        <v>594</v>
      </c>
      <c r="F29" s="87">
        <v>538</v>
      </c>
      <c r="G29" s="87">
        <v>425</v>
      </c>
      <c r="H29" s="88"/>
      <c r="I29" s="85">
        <v>1845</v>
      </c>
      <c r="J29" s="87">
        <v>499</v>
      </c>
      <c r="K29" s="87">
        <v>508</v>
      </c>
      <c r="L29" s="87">
        <v>528</v>
      </c>
      <c r="M29" s="87">
        <v>310</v>
      </c>
      <c r="N29" s="21"/>
    </row>
    <row r="30" spans="1:14" ht="15.6" customHeight="1">
      <c r="A30" s="14"/>
      <c r="B30" s="14"/>
      <c r="C30" s="123"/>
      <c r="D30" s="27"/>
      <c r="E30" s="33"/>
      <c r="F30" s="33"/>
      <c r="G30" s="33"/>
      <c r="H30" s="33"/>
      <c r="I30" s="26"/>
      <c r="J30" s="33"/>
      <c r="K30" s="33"/>
      <c r="L30" s="33"/>
      <c r="M30" s="33"/>
      <c r="N30" s="14"/>
    </row>
    <row r="31" spans="1:14" ht="15.6" customHeight="1">
      <c r="A31" s="1" t="s">
        <v>61</v>
      </c>
      <c r="C31" s="124"/>
      <c r="D31" s="29"/>
      <c r="E31" s="89"/>
      <c r="F31" s="89"/>
      <c r="G31" s="89"/>
      <c r="H31" s="89"/>
      <c r="I31" s="28"/>
      <c r="J31" s="89"/>
      <c r="K31" s="89"/>
      <c r="L31" s="89"/>
      <c r="M31" s="89"/>
    </row>
    <row r="32" spans="1:14" ht="15.6" customHeight="1">
      <c r="A32" s="6" t="s">
        <v>62</v>
      </c>
      <c r="C32" s="125">
        <v>4</v>
      </c>
      <c r="D32" s="91">
        <v>0.97</v>
      </c>
      <c r="E32" s="92">
        <v>1.1499999999999999</v>
      </c>
      <c r="F32" s="92">
        <v>1.04</v>
      </c>
      <c r="G32" s="92">
        <v>0.83</v>
      </c>
      <c r="H32" s="93"/>
      <c r="I32" s="90">
        <v>3.58</v>
      </c>
      <c r="J32" s="92">
        <v>0.97</v>
      </c>
      <c r="K32" s="92">
        <v>0.99</v>
      </c>
      <c r="L32" s="92">
        <v>1.03</v>
      </c>
      <c r="M32" s="92">
        <v>0.6</v>
      </c>
    </row>
    <row r="33" spans="1:14" ht="15.6" customHeight="1">
      <c r="A33" s="6" t="s">
        <v>63</v>
      </c>
      <c r="C33" s="125">
        <v>3.99</v>
      </c>
      <c r="D33" s="91">
        <v>0.97</v>
      </c>
      <c r="E33" s="92">
        <v>1.1499999999999999</v>
      </c>
      <c r="F33" s="92">
        <v>1.04</v>
      </c>
      <c r="G33" s="92">
        <v>0.8</v>
      </c>
      <c r="H33" s="93"/>
      <c r="I33" s="90">
        <v>3.57</v>
      </c>
      <c r="J33" s="92">
        <v>0.97</v>
      </c>
      <c r="K33" s="92">
        <v>0.98</v>
      </c>
      <c r="L33" s="92">
        <v>1.02</v>
      </c>
      <c r="M33" s="92">
        <v>0.6</v>
      </c>
    </row>
    <row r="34" spans="1:14" ht="15.6" customHeight="1">
      <c r="C34" s="124"/>
      <c r="D34" s="29"/>
      <c r="E34" s="89"/>
      <c r="F34" s="89"/>
      <c r="G34" s="89"/>
      <c r="H34" s="89"/>
      <c r="I34" s="28"/>
      <c r="J34" s="89"/>
      <c r="K34" s="89"/>
      <c r="L34" s="89"/>
      <c r="M34" s="89"/>
    </row>
    <row r="35" spans="1:14" ht="15.6" customHeight="1">
      <c r="A35" s="1" t="s">
        <v>60</v>
      </c>
      <c r="C35" s="119">
        <v>2059</v>
      </c>
      <c r="D35" s="75">
        <v>502</v>
      </c>
      <c r="E35" s="76">
        <v>594</v>
      </c>
      <c r="F35" s="76">
        <v>538</v>
      </c>
      <c r="G35" s="76">
        <v>425</v>
      </c>
      <c r="H35" s="77"/>
      <c r="I35" s="74">
        <v>1845</v>
      </c>
      <c r="J35" s="76">
        <v>499</v>
      </c>
      <c r="K35" s="76">
        <v>508</v>
      </c>
      <c r="L35" s="76">
        <v>528</v>
      </c>
      <c r="M35" s="76">
        <v>310</v>
      </c>
    </row>
    <row r="36" spans="1:14" ht="15.6" customHeight="1">
      <c r="A36" s="1" t="s">
        <v>64</v>
      </c>
      <c r="C36" s="119"/>
      <c r="D36" s="75"/>
      <c r="E36" s="77"/>
      <c r="F36" s="77"/>
      <c r="G36" s="77"/>
      <c r="H36" s="77"/>
      <c r="I36" s="74"/>
      <c r="J36" s="77"/>
      <c r="K36" s="77"/>
      <c r="L36" s="77"/>
      <c r="M36" s="77"/>
    </row>
    <row r="37" spans="1:14" ht="15.6" customHeight="1">
      <c r="A37" s="6" t="s">
        <v>40</v>
      </c>
      <c r="C37" s="119">
        <v>210</v>
      </c>
      <c r="D37" s="75">
        <v>94</v>
      </c>
      <c r="E37" s="76">
        <v>47</v>
      </c>
      <c r="F37" s="76">
        <v>26</v>
      </c>
      <c r="G37" s="76">
        <v>43</v>
      </c>
      <c r="H37" s="77"/>
      <c r="I37" s="74">
        <v>152</v>
      </c>
      <c r="J37" s="76">
        <v>31</v>
      </c>
      <c r="K37" s="76">
        <v>59</v>
      </c>
      <c r="L37" s="76">
        <v>34</v>
      </c>
      <c r="M37" s="76">
        <v>28</v>
      </c>
    </row>
    <row r="38" spans="1:14" s="62" customFormat="1" ht="15.6" customHeight="1">
      <c r="A38" s="118" t="s">
        <v>197</v>
      </c>
      <c r="C38" s="119">
        <v>21</v>
      </c>
      <c r="D38" s="75">
        <v>21</v>
      </c>
      <c r="E38" s="76">
        <v>0</v>
      </c>
      <c r="F38" s="76">
        <v>0</v>
      </c>
      <c r="G38" s="76">
        <v>0</v>
      </c>
      <c r="H38" s="77"/>
      <c r="I38" s="74">
        <v>0</v>
      </c>
      <c r="J38" s="76">
        <v>0</v>
      </c>
      <c r="K38" s="76">
        <v>0</v>
      </c>
      <c r="L38" s="76">
        <v>0</v>
      </c>
      <c r="M38" s="76">
        <v>0</v>
      </c>
    </row>
    <row r="39" spans="1:14" ht="15.6" customHeight="1">
      <c r="A39" s="6" t="s">
        <v>65</v>
      </c>
      <c r="C39" s="119">
        <v>28</v>
      </c>
      <c r="D39" s="75">
        <v>0</v>
      </c>
      <c r="E39" s="76">
        <v>0</v>
      </c>
      <c r="F39" s="76">
        <v>0</v>
      </c>
      <c r="G39" s="76">
        <v>28</v>
      </c>
      <c r="H39" s="77"/>
      <c r="I39" s="74">
        <v>0</v>
      </c>
      <c r="J39" s="76">
        <v>0</v>
      </c>
      <c r="K39" s="76">
        <v>0</v>
      </c>
      <c r="L39" s="76">
        <v>0</v>
      </c>
      <c r="M39" s="76">
        <v>0</v>
      </c>
    </row>
    <row r="40" spans="1:14" ht="15.6" customHeight="1">
      <c r="A40" s="6" t="s">
        <v>57</v>
      </c>
      <c r="C40" s="119">
        <v>-16</v>
      </c>
      <c r="D40" s="75">
        <v>0</v>
      </c>
      <c r="E40" s="76">
        <v>-5</v>
      </c>
      <c r="F40" s="76">
        <v>0</v>
      </c>
      <c r="G40" s="76">
        <v>-11</v>
      </c>
      <c r="H40" s="77"/>
      <c r="I40" s="74">
        <v>-49</v>
      </c>
      <c r="J40" s="76">
        <v>0</v>
      </c>
      <c r="K40" s="76">
        <v>0</v>
      </c>
      <c r="L40" s="76">
        <v>-49</v>
      </c>
      <c r="M40" s="76">
        <v>0</v>
      </c>
    </row>
    <row r="41" spans="1:14" s="62" customFormat="1" ht="15.6" customHeight="1">
      <c r="A41" s="6" t="s">
        <v>66</v>
      </c>
      <c r="B41"/>
      <c r="C41" s="119">
        <v>0</v>
      </c>
      <c r="D41" s="75">
        <v>0</v>
      </c>
      <c r="E41" s="76">
        <v>0</v>
      </c>
      <c r="F41" s="76">
        <v>0</v>
      </c>
      <c r="G41" s="76">
        <v>0</v>
      </c>
      <c r="H41" s="77"/>
      <c r="I41" s="74">
        <v>-20</v>
      </c>
      <c r="J41" s="76">
        <v>0</v>
      </c>
      <c r="K41" s="76">
        <v>0</v>
      </c>
      <c r="L41" s="76">
        <v>-20</v>
      </c>
      <c r="M41" s="76">
        <v>0</v>
      </c>
    </row>
    <row r="42" spans="1:14" ht="15.6" customHeight="1">
      <c r="A42" s="6" t="s">
        <v>67</v>
      </c>
      <c r="C42" s="119">
        <v>-61</v>
      </c>
      <c r="D42" s="75">
        <v>-32</v>
      </c>
      <c r="E42" s="76">
        <v>-11</v>
      </c>
      <c r="F42" s="76">
        <v>-10</v>
      </c>
      <c r="G42" s="76">
        <v>-8</v>
      </c>
      <c r="H42" s="77"/>
      <c r="I42" s="74">
        <v>-28</v>
      </c>
      <c r="J42" s="76">
        <v>-7</v>
      </c>
      <c r="K42" s="76">
        <v>-16</v>
      </c>
      <c r="L42" s="76">
        <v>3</v>
      </c>
      <c r="M42" s="76">
        <v>-8</v>
      </c>
    </row>
    <row r="43" spans="1:14" ht="15.6" customHeight="1">
      <c r="A43" s="12" t="s">
        <v>20</v>
      </c>
      <c r="C43" s="120">
        <v>0</v>
      </c>
      <c r="D43" s="79">
        <v>0</v>
      </c>
      <c r="E43" s="80">
        <v>0</v>
      </c>
      <c r="F43" s="80">
        <v>0</v>
      </c>
      <c r="G43" s="80">
        <v>0</v>
      </c>
      <c r="H43" s="77"/>
      <c r="I43" s="78">
        <v>2</v>
      </c>
      <c r="J43" s="80">
        <v>2</v>
      </c>
      <c r="K43" s="80">
        <v>0</v>
      </c>
      <c r="L43" s="80">
        <v>0</v>
      </c>
      <c r="M43" s="80">
        <v>0</v>
      </c>
    </row>
    <row r="44" spans="1:14" ht="15.6" customHeight="1">
      <c r="A44" s="67" t="s">
        <v>170</v>
      </c>
      <c r="B44" s="21"/>
      <c r="C44" s="122">
        <v>2241</v>
      </c>
      <c r="D44" s="86">
        <v>585</v>
      </c>
      <c r="E44" s="87">
        <v>625</v>
      </c>
      <c r="F44" s="87">
        <v>554</v>
      </c>
      <c r="G44" s="87">
        <v>477</v>
      </c>
      <c r="H44" s="88"/>
      <c r="I44" s="85">
        <v>1902</v>
      </c>
      <c r="J44" s="87">
        <v>525</v>
      </c>
      <c r="K44" s="87">
        <v>551</v>
      </c>
      <c r="L44" s="87">
        <v>496</v>
      </c>
      <c r="M44" s="87">
        <v>330</v>
      </c>
      <c r="N44" s="21"/>
    </row>
    <row r="45" spans="1:14" ht="15.6" customHeight="1">
      <c r="A45" s="14"/>
      <c r="B45" s="14"/>
      <c r="C45" s="123"/>
      <c r="D45" s="27"/>
      <c r="E45" s="33"/>
      <c r="F45" s="33"/>
      <c r="G45" s="33"/>
      <c r="H45" s="33"/>
      <c r="I45" s="26"/>
      <c r="J45" s="33"/>
      <c r="K45" s="33"/>
      <c r="L45" s="33"/>
      <c r="M45" s="33"/>
      <c r="N45" s="14"/>
    </row>
    <row r="46" spans="1:14" ht="15.6" customHeight="1">
      <c r="A46" s="66" t="s">
        <v>171</v>
      </c>
      <c r="C46" s="124"/>
      <c r="D46" s="29"/>
      <c r="E46" s="89"/>
      <c r="F46" s="89"/>
      <c r="G46" s="89"/>
      <c r="H46" s="89"/>
      <c r="I46" s="28"/>
      <c r="J46" s="89"/>
      <c r="K46" s="89"/>
      <c r="L46" s="89"/>
      <c r="M46" s="89"/>
    </row>
    <row r="47" spans="1:14" ht="15.6" customHeight="1">
      <c r="A47" s="6" t="s">
        <v>62</v>
      </c>
      <c r="C47" s="125">
        <v>4.3499999999999996</v>
      </c>
      <c r="D47" s="91">
        <v>1.1399999999999999</v>
      </c>
      <c r="E47" s="92">
        <v>1.21</v>
      </c>
      <c r="F47" s="92">
        <v>1.08</v>
      </c>
      <c r="G47" s="92">
        <v>0.93</v>
      </c>
      <c r="H47" s="93"/>
      <c r="I47" s="90">
        <v>3.69</v>
      </c>
      <c r="J47" s="92">
        <v>1.02</v>
      </c>
      <c r="K47" s="92">
        <v>1.07</v>
      </c>
      <c r="L47" s="92">
        <v>0.96</v>
      </c>
      <c r="M47" s="92">
        <v>0.64</v>
      </c>
    </row>
    <row r="48" spans="1:14" ht="15.6" customHeight="1">
      <c r="A48" s="12" t="s">
        <v>63</v>
      </c>
      <c r="C48" s="126">
        <v>4.34</v>
      </c>
      <c r="D48" s="95">
        <v>1.1299999999999999</v>
      </c>
      <c r="E48" s="96">
        <v>1.21</v>
      </c>
      <c r="F48" s="96">
        <v>1.07</v>
      </c>
      <c r="G48" s="96">
        <v>0.9</v>
      </c>
      <c r="H48" s="93"/>
      <c r="I48" s="94">
        <v>3.68</v>
      </c>
      <c r="J48" s="96">
        <v>1.02</v>
      </c>
      <c r="K48" s="96">
        <v>1.07</v>
      </c>
      <c r="L48" s="96">
        <v>0.96</v>
      </c>
      <c r="M48" s="96">
        <v>0.64</v>
      </c>
    </row>
    <row r="49" spans="1:14" ht="15.6" customHeight="1">
      <c r="A49" s="14"/>
      <c r="B49" s="14"/>
      <c r="C49" s="14"/>
      <c r="D49" s="14"/>
      <c r="E49" s="14"/>
      <c r="F49" s="14"/>
      <c r="G49" s="14"/>
      <c r="H49" s="14"/>
      <c r="I49" s="14"/>
      <c r="J49" s="14"/>
      <c r="K49" s="14"/>
      <c r="L49" s="14"/>
      <c r="M49" s="14"/>
      <c r="N49" s="14"/>
    </row>
    <row r="50" spans="1:14" ht="15.6" customHeight="1">
      <c r="A50" s="141" t="s">
        <v>201</v>
      </c>
      <c r="B50" s="142"/>
      <c r="C50" s="142"/>
      <c r="D50" s="142"/>
      <c r="E50" s="142"/>
      <c r="F50" s="142"/>
      <c r="G50" s="142"/>
      <c r="H50" s="142"/>
      <c r="I50" s="142"/>
      <c r="J50" s="142"/>
      <c r="K50" s="142"/>
      <c r="L50" s="142"/>
      <c r="M50" s="142"/>
    </row>
    <row r="51" spans="1:14" ht="15.6" customHeight="1">
      <c r="A51" s="142"/>
      <c r="B51" s="142"/>
      <c r="C51" s="142"/>
      <c r="D51" s="142"/>
      <c r="E51" s="142"/>
      <c r="F51" s="142"/>
      <c r="G51" s="142"/>
      <c r="H51" s="142"/>
      <c r="I51" s="142"/>
      <c r="J51" s="142"/>
      <c r="K51" s="142"/>
      <c r="L51" s="142"/>
      <c r="M51" s="142"/>
    </row>
    <row r="52" spans="1:14" ht="80.45" customHeight="1">
      <c r="A52" s="142"/>
      <c r="B52" s="142"/>
      <c r="C52" s="142"/>
      <c r="D52" s="142"/>
      <c r="E52" s="142"/>
      <c r="F52" s="142"/>
      <c r="G52" s="142"/>
      <c r="H52" s="142"/>
      <c r="I52" s="142"/>
      <c r="J52" s="142"/>
      <c r="K52" s="142"/>
      <c r="L52" s="142"/>
      <c r="M52" s="142"/>
    </row>
  </sheetData>
  <mergeCells count="1">
    <mergeCell ref="A50:M52"/>
  </mergeCells>
  <pageMargins left="0.31496062992125984" right="0.31496062992125984" top="0.35433070866141736" bottom="0.35433070866141736" header="0.31496062992125984" footer="0.31496062992125984"/>
  <pageSetup scale="60" orientation="landscape" r:id="rId1"/>
  <headerFooter>
    <oddFooter>&amp;C2&amp;RRogers Communications Inc.
Supplemental Financial Information - Fourth Quarter 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Ruler="0" zoomScaleNormal="100" zoomScaleSheetLayoutView="89" zoomScalePageLayoutView="70" workbookViewId="0"/>
  </sheetViews>
  <sheetFormatPr defaultColWidth="13.140625" defaultRowHeight="12.75"/>
  <cols>
    <col min="1" max="1" width="53.140625" customWidth="1"/>
    <col min="2" max="2" width="2.5703125" customWidth="1"/>
    <col min="3" max="3" width="14" customWidth="1"/>
    <col min="4" max="7" width="12.28515625" customWidth="1"/>
    <col min="8" max="8" width="1.5703125" customWidth="1"/>
    <col min="9" max="9" width="14" customWidth="1"/>
    <col min="10" max="13" width="12.28515625" customWidth="1"/>
  </cols>
  <sheetData>
    <row r="1" spans="1:13" ht="15.6" customHeight="1">
      <c r="A1" s="3" t="s">
        <v>45</v>
      </c>
    </row>
    <row r="2" spans="1:13" ht="15.6" customHeight="1">
      <c r="A2" s="140" t="s">
        <v>207</v>
      </c>
    </row>
    <row r="3" spans="1:13" ht="15.6" customHeight="1">
      <c r="A3" s="3" t="s">
        <v>47</v>
      </c>
      <c r="D3" s="68"/>
    </row>
    <row r="4" spans="1:13" ht="15.6" customHeight="1"/>
    <row r="5" spans="1:13" ht="15.6" customHeight="1">
      <c r="A5" s="3" t="s">
        <v>46</v>
      </c>
      <c r="C5" s="7" t="s">
        <v>0</v>
      </c>
      <c r="E5" s="8"/>
      <c r="I5" s="7" t="s">
        <v>1</v>
      </c>
    </row>
    <row r="6" spans="1:13" ht="15.6" customHeight="1">
      <c r="A6" s="9" t="s">
        <v>48</v>
      </c>
      <c r="C6" s="10" t="s">
        <v>12</v>
      </c>
      <c r="D6" s="10" t="s">
        <v>49</v>
      </c>
      <c r="E6" s="10" t="s">
        <v>50</v>
      </c>
      <c r="F6" s="10" t="s">
        <v>51</v>
      </c>
      <c r="G6" s="10" t="s">
        <v>38</v>
      </c>
      <c r="I6" s="10" t="s">
        <v>12</v>
      </c>
      <c r="J6" s="10" t="s">
        <v>52</v>
      </c>
      <c r="K6" s="10" t="s">
        <v>53</v>
      </c>
      <c r="L6" s="10" t="s">
        <v>54</v>
      </c>
      <c r="M6" s="10" t="s">
        <v>55</v>
      </c>
    </row>
    <row r="7" spans="1:13" ht="15.6" customHeight="1">
      <c r="A7" s="11" t="s">
        <v>44</v>
      </c>
      <c r="B7" s="14"/>
      <c r="C7" s="18"/>
      <c r="D7" s="19"/>
      <c r="E7" s="14"/>
      <c r="F7" s="14"/>
      <c r="G7" s="14"/>
      <c r="H7" s="14"/>
      <c r="I7" s="18"/>
      <c r="J7" s="14"/>
      <c r="K7" s="14"/>
      <c r="L7" s="14"/>
      <c r="M7" s="14"/>
    </row>
    <row r="8" spans="1:13" ht="15.6" customHeight="1">
      <c r="A8" s="1" t="s">
        <v>2</v>
      </c>
      <c r="C8" s="119">
        <v>14692</v>
      </c>
      <c r="D8" s="75">
        <v>3741</v>
      </c>
      <c r="E8" s="76">
        <v>3686</v>
      </c>
      <c r="F8" s="76">
        <v>3725</v>
      </c>
      <c r="G8" s="76">
        <v>3540</v>
      </c>
      <c r="H8" s="77"/>
      <c r="I8" s="74">
        <v>14143</v>
      </c>
      <c r="J8" s="76">
        <v>3632</v>
      </c>
      <c r="K8" s="76">
        <v>3581</v>
      </c>
      <c r="L8" s="76">
        <v>3592</v>
      </c>
      <c r="M8" s="76">
        <v>3338</v>
      </c>
    </row>
    <row r="9" spans="1:13" ht="15.6" customHeight="1">
      <c r="A9" s="65" t="s">
        <v>172</v>
      </c>
      <c r="C9" s="120">
        <v>14135</v>
      </c>
      <c r="D9" s="79">
        <v>3573</v>
      </c>
      <c r="E9" s="80">
        <v>3561</v>
      </c>
      <c r="F9" s="80">
        <v>3591</v>
      </c>
      <c r="G9" s="80">
        <v>3410</v>
      </c>
      <c r="H9" s="77"/>
      <c r="I9" s="78">
        <v>13560</v>
      </c>
      <c r="J9" s="80">
        <v>3430</v>
      </c>
      <c r="K9" s="80">
        <v>3450</v>
      </c>
      <c r="L9" s="80">
        <v>3466</v>
      </c>
      <c r="M9" s="80">
        <v>3214</v>
      </c>
    </row>
    <row r="10" spans="1:13" ht="15.6" customHeight="1">
      <c r="A10" s="14"/>
      <c r="B10" s="14"/>
      <c r="C10" s="121"/>
      <c r="D10" s="82"/>
      <c r="E10" s="84"/>
      <c r="F10" s="84"/>
      <c r="G10" s="84"/>
      <c r="H10" s="84"/>
      <c r="I10" s="81"/>
      <c r="J10" s="84"/>
      <c r="K10" s="84"/>
      <c r="L10" s="84"/>
      <c r="M10" s="84"/>
    </row>
    <row r="11" spans="1:13" ht="15.6" customHeight="1">
      <c r="A11" s="65" t="s">
        <v>173</v>
      </c>
      <c r="C11" s="120">
        <v>5620</v>
      </c>
      <c r="D11" s="79">
        <v>1325</v>
      </c>
      <c r="E11" s="80">
        <v>1543</v>
      </c>
      <c r="F11" s="80">
        <v>1471</v>
      </c>
      <c r="G11" s="80">
        <v>1281</v>
      </c>
      <c r="H11" s="77"/>
      <c r="I11" s="78">
        <v>5318</v>
      </c>
      <c r="J11" s="80">
        <v>1326</v>
      </c>
      <c r="K11" s="80">
        <v>1448</v>
      </c>
      <c r="L11" s="80">
        <v>1391</v>
      </c>
      <c r="M11" s="80">
        <v>1153</v>
      </c>
    </row>
    <row r="12" spans="1:13" ht="15.6" customHeight="1">
      <c r="A12" s="13" t="s">
        <v>56</v>
      </c>
      <c r="B12" s="14"/>
      <c r="C12" s="121"/>
      <c r="D12" s="82"/>
      <c r="E12" s="84"/>
      <c r="F12" s="84"/>
      <c r="G12" s="84"/>
      <c r="H12" s="84"/>
      <c r="I12" s="81"/>
      <c r="J12" s="84"/>
      <c r="K12" s="84"/>
      <c r="L12" s="84"/>
      <c r="M12" s="84"/>
    </row>
    <row r="13" spans="1:13" ht="15.6" customHeight="1">
      <c r="A13" s="6" t="s">
        <v>39</v>
      </c>
      <c r="C13" s="119">
        <v>2211</v>
      </c>
      <c r="D13" s="75">
        <v>564</v>
      </c>
      <c r="E13" s="76">
        <v>558</v>
      </c>
      <c r="F13" s="76">
        <v>545</v>
      </c>
      <c r="G13" s="76">
        <v>544</v>
      </c>
      <c r="H13" s="77"/>
      <c r="I13" s="74">
        <v>2142</v>
      </c>
      <c r="J13" s="76">
        <v>531</v>
      </c>
      <c r="K13" s="76">
        <v>531</v>
      </c>
      <c r="L13" s="76">
        <v>535</v>
      </c>
      <c r="M13" s="76">
        <v>545</v>
      </c>
    </row>
    <row r="14" spans="1:13" ht="15.6" customHeight="1">
      <c r="A14" s="6" t="s">
        <v>57</v>
      </c>
      <c r="C14" s="119">
        <v>-16</v>
      </c>
      <c r="D14" s="75">
        <v>0</v>
      </c>
      <c r="E14" s="76">
        <v>-5</v>
      </c>
      <c r="F14" s="76">
        <v>0</v>
      </c>
      <c r="G14" s="76">
        <v>-11</v>
      </c>
      <c r="H14" s="77"/>
      <c r="I14" s="74">
        <v>-49</v>
      </c>
      <c r="J14" s="76">
        <v>0</v>
      </c>
      <c r="K14" s="76">
        <v>0</v>
      </c>
      <c r="L14" s="76">
        <v>-49</v>
      </c>
      <c r="M14" s="76">
        <v>0</v>
      </c>
    </row>
    <row r="15" spans="1:13" ht="15.6" customHeight="1">
      <c r="A15" s="6" t="s">
        <v>40</v>
      </c>
      <c r="C15" s="119">
        <v>210</v>
      </c>
      <c r="D15" s="75">
        <v>94</v>
      </c>
      <c r="E15" s="76">
        <v>47</v>
      </c>
      <c r="F15" s="76">
        <v>26</v>
      </c>
      <c r="G15" s="76">
        <v>43</v>
      </c>
      <c r="H15" s="77"/>
      <c r="I15" s="74">
        <v>152</v>
      </c>
      <c r="J15" s="76">
        <v>31</v>
      </c>
      <c r="K15" s="76">
        <v>59</v>
      </c>
      <c r="L15" s="76">
        <v>34</v>
      </c>
      <c r="M15" s="76">
        <v>28</v>
      </c>
    </row>
    <row r="16" spans="1:13" ht="15.6" customHeight="1">
      <c r="A16" s="6" t="s">
        <v>41</v>
      </c>
      <c r="C16" s="119">
        <v>793</v>
      </c>
      <c r="D16" s="75">
        <v>205</v>
      </c>
      <c r="E16" s="76">
        <v>176</v>
      </c>
      <c r="F16" s="76">
        <v>193</v>
      </c>
      <c r="G16" s="76">
        <v>219</v>
      </c>
      <c r="H16" s="77"/>
      <c r="I16" s="74">
        <v>746</v>
      </c>
      <c r="J16" s="76">
        <v>184</v>
      </c>
      <c r="K16" s="76">
        <v>183</v>
      </c>
      <c r="L16" s="76">
        <v>189</v>
      </c>
      <c r="M16" s="76">
        <v>190</v>
      </c>
    </row>
    <row r="17" spans="1:13" ht="15.6" customHeight="1">
      <c r="A17" s="16" t="s">
        <v>58</v>
      </c>
      <c r="C17" s="120">
        <v>-32</v>
      </c>
      <c r="D17" s="79">
        <v>-26</v>
      </c>
      <c r="E17" s="80">
        <v>15</v>
      </c>
      <c r="F17" s="80">
        <v>2</v>
      </c>
      <c r="G17" s="80">
        <v>-23</v>
      </c>
      <c r="H17" s="77"/>
      <c r="I17" s="78">
        <v>-19</v>
      </c>
      <c r="J17" s="80">
        <v>3</v>
      </c>
      <c r="K17" s="80">
        <v>20</v>
      </c>
      <c r="L17" s="80">
        <v>-31</v>
      </c>
      <c r="M17" s="80">
        <v>-11</v>
      </c>
    </row>
    <row r="18" spans="1:13" ht="15.6" customHeight="1">
      <c r="A18" s="13" t="s">
        <v>59</v>
      </c>
      <c r="B18" s="14"/>
      <c r="C18" s="121">
        <v>2454</v>
      </c>
      <c r="D18" s="82">
        <v>488</v>
      </c>
      <c r="E18" s="83">
        <v>752</v>
      </c>
      <c r="F18" s="83">
        <v>705</v>
      </c>
      <c r="G18" s="83">
        <v>509</v>
      </c>
      <c r="H18" s="84"/>
      <c r="I18" s="81">
        <v>2346</v>
      </c>
      <c r="J18" s="83">
        <v>577</v>
      </c>
      <c r="K18" s="83">
        <v>655</v>
      </c>
      <c r="L18" s="83">
        <v>713</v>
      </c>
      <c r="M18" s="83">
        <v>401</v>
      </c>
    </row>
    <row r="19" spans="1:13" ht="15.6" customHeight="1">
      <c r="A19" s="9" t="s">
        <v>42</v>
      </c>
      <c r="C19" s="120">
        <v>661</v>
      </c>
      <c r="D19" s="79">
        <v>131</v>
      </c>
      <c r="E19" s="80">
        <v>213</v>
      </c>
      <c r="F19" s="80">
        <v>191</v>
      </c>
      <c r="G19" s="80">
        <v>126</v>
      </c>
      <c r="H19" s="77"/>
      <c r="I19" s="78">
        <v>635</v>
      </c>
      <c r="J19" s="80">
        <v>158</v>
      </c>
      <c r="K19" s="80">
        <v>188</v>
      </c>
      <c r="L19" s="80">
        <v>182</v>
      </c>
      <c r="M19" s="80">
        <v>107</v>
      </c>
    </row>
    <row r="20" spans="1:13" ht="15.6" customHeight="1">
      <c r="A20" s="15" t="s">
        <v>60</v>
      </c>
      <c r="B20" s="21"/>
      <c r="C20" s="122">
        <v>1793</v>
      </c>
      <c r="D20" s="86">
        <v>357</v>
      </c>
      <c r="E20" s="87">
        <v>539</v>
      </c>
      <c r="F20" s="87">
        <v>514</v>
      </c>
      <c r="G20" s="87">
        <v>383</v>
      </c>
      <c r="H20" s="88"/>
      <c r="I20" s="85">
        <v>1711</v>
      </c>
      <c r="J20" s="87">
        <v>419</v>
      </c>
      <c r="K20" s="87">
        <v>467</v>
      </c>
      <c r="L20" s="87">
        <v>531</v>
      </c>
      <c r="M20" s="87">
        <v>294</v>
      </c>
    </row>
    <row r="21" spans="1:13" ht="15.6" customHeight="1">
      <c r="A21" s="14"/>
      <c r="B21" s="14"/>
      <c r="C21" s="121"/>
      <c r="D21" s="27"/>
      <c r="E21" s="33"/>
      <c r="F21" s="33"/>
      <c r="G21" s="33"/>
      <c r="H21" s="33"/>
      <c r="I21" s="26"/>
      <c r="J21" s="33"/>
      <c r="K21" s="33"/>
      <c r="L21" s="33"/>
      <c r="M21" s="33"/>
    </row>
    <row r="22" spans="1:13" ht="15.6" customHeight="1">
      <c r="A22" s="65" t="s">
        <v>174</v>
      </c>
      <c r="C22" s="120">
        <v>1975</v>
      </c>
      <c r="D22" s="79">
        <v>440</v>
      </c>
      <c r="E22" s="80">
        <v>570</v>
      </c>
      <c r="F22" s="80">
        <v>530</v>
      </c>
      <c r="G22" s="80">
        <v>435</v>
      </c>
      <c r="H22" s="77"/>
      <c r="I22" s="78">
        <v>1768</v>
      </c>
      <c r="J22" s="80">
        <v>445</v>
      </c>
      <c r="K22" s="80">
        <v>510</v>
      </c>
      <c r="L22" s="80">
        <v>499</v>
      </c>
      <c r="M22" s="80">
        <v>314</v>
      </c>
    </row>
    <row r="23" spans="1:13" ht="15.6" customHeight="1">
      <c r="A23" s="14"/>
      <c r="B23" s="14"/>
      <c r="C23" s="14"/>
      <c r="D23" s="14"/>
      <c r="E23" s="14"/>
      <c r="F23" s="14"/>
      <c r="G23" s="14"/>
      <c r="H23" s="14"/>
      <c r="I23" s="14"/>
      <c r="J23" s="14"/>
      <c r="K23" s="14"/>
      <c r="L23" s="14"/>
      <c r="M23" s="14"/>
    </row>
    <row r="24" spans="1:13" ht="15.6" customHeight="1">
      <c r="A24" s="143" t="s">
        <v>219</v>
      </c>
      <c r="B24" s="142"/>
      <c r="C24" s="142"/>
      <c r="D24" s="142"/>
      <c r="E24" s="142"/>
      <c r="F24" s="142"/>
      <c r="G24" s="142"/>
      <c r="H24" s="142"/>
      <c r="I24" s="142"/>
      <c r="J24" s="142"/>
      <c r="K24" s="142"/>
      <c r="L24" s="142"/>
      <c r="M24" s="142"/>
    </row>
    <row r="25" spans="1:13" ht="15.6" customHeight="1">
      <c r="A25" s="142"/>
      <c r="B25" s="142"/>
      <c r="C25" s="142"/>
      <c r="D25" s="142"/>
      <c r="E25" s="142"/>
      <c r="F25" s="142"/>
      <c r="G25" s="142"/>
      <c r="H25" s="142"/>
      <c r="I25" s="142"/>
      <c r="J25" s="142"/>
      <c r="K25" s="142"/>
      <c r="L25" s="142"/>
      <c r="M25" s="142"/>
    </row>
    <row r="26" spans="1:13" ht="15.6" customHeight="1">
      <c r="A26" s="142"/>
      <c r="B26" s="142"/>
      <c r="C26" s="142"/>
      <c r="D26" s="142"/>
      <c r="E26" s="142"/>
      <c r="F26" s="142"/>
      <c r="G26" s="142"/>
      <c r="H26" s="142"/>
      <c r="I26" s="142"/>
      <c r="J26" s="142"/>
      <c r="K26" s="142"/>
      <c r="L26" s="142"/>
      <c r="M26" s="142"/>
    </row>
    <row r="27" spans="1:13" ht="15.6" customHeight="1">
      <c r="A27" s="142"/>
      <c r="B27" s="142"/>
      <c r="C27" s="142"/>
      <c r="D27" s="142"/>
      <c r="E27" s="142"/>
      <c r="F27" s="142"/>
      <c r="G27" s="142"/>
      <c r="H27" s="142"/>
      <c r="I27" s="142"/>
      <c r="J27" s="142"/>
      <c r="K27" s="142"/>
      <c r="L27" s="142"/>
      <c r="M27" s="142"/>
    </row>
    <row r="28" spans="1:13" ht="39" customHeight="1">
      <c r="A28" s="142"/>
      <c r="B28" s="142"/>
      <c r="C28" s="142"/>
      <c r="D28" s="142"/>
      <c r="E28" s="142"/>
      <c r="F28" s="142"/>
      <c r="G28" s="142"/>
      <c r="H28" s="142"/>
      <c r="I28" s="142"/>
      <c r="J28" s="142"/>
      <c r="K28" s="142"/>
      <c r="L28" s="142"/>
      <c r="M28" s="142"/>
    </row>
  </sheetData>
  <mergeCells count="1">
    <mergeCell ref="A24:M28"/>
  </mergeCells>
  <pageMargins left="0.31496062992125984" right="0.31496062992125984" top="0.3543307086614173" bottom="0.3543307086614173" header="0.31496062992125984" footer="0.31496062992125984"/>
  <pageSetup scale="65" orientation="landscape" r:id="rId1"/>
  <headerFooter>
    <oddFooter>&amp;C3&amp;RRogers Communications Inc.
Supplemental Financial Information - Fourth Quarter 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Ruler="0" zoomScaleNormal="100" zoomScaleSheetLayoutView="78" zoomScalePageLayoutView="70" workbookViewId="0"/>
  </sheetViews>
  <sheetFormatPr defaultColWidth="13.140625" defaultRowHeight="12.75"/>
  <cols>
    <col min="1" max="1" width="72.140625" customWidth="1"/>
    <col min="2" max="2" width="1.7109375" customWidth="1"/>
    <col min="3" max="3" width="14" customWidth="1"/>
    <col min="4" max="7" width="12.28515625" customWidth="1"/>
    <col min="8" max="8" width="1.5703125" customWidth="1"/>
    <col min="9" max="9" width="14" customWidth="1"/>
    <col min="10" max="13" width="12.28515625" customWidth="1"/>
    <col min="14" max="14" width="1.7109375" customWidth="1"/>
  </cols>
  <sheetData>
    <row r="1" spans="1:14" ht="15.6" customHeight="1">
      <c r="A1" s="3" t="s">
        <v>45</v>
      </c>
    </row>
    <row r="2" spans="1:14" ht="15.6" customHeight="1">
      <c r="A2" s="3" t="s">
        <v>68</v>
      </c>
    </row>
    <row r="3" spans="1:14" ht="15.6" customHeight="1">
      <c r="A3" s="3" t="s">
        <v>47</v>
      </c>
    </row>
    <row r="4" spans="1:14" ht="15.6" customHeight="1">
      <c r="C4" s="7" t="s">
        <v>0</v>
      </c>
      <c r="E4" s="8"/>
      <c r="I4" s="116" t="s">
        <v>195</v>
      </c>
    </row>
    <row r="5" spans="1:14" ht="15.6" customHeight="1">
      <c r="A5" s="9" t="s">
        <v>69</v>
      </c>
      <c r="C5" s="10" t="s">
        <v>12</v>
      </c>
      <c r="D5" s="10" t="s">
        <v>49</v>
      </c>
      <c r="E5" s="10" t="s">
        <v>50</v>
      </c>
      <c r="F5" s="10" t="s">
        <v>51</v>
      </c>
      <c r="G5" s="10" t="s">
        <v>38</v>
      </c>
      <c r="I5" s="10" t="s">
        <v>12</v>
      </c>
      <c r="J5" s="10" t="s">
        <v>52</v>
      </c>
      <c r="K5" s="10" t="s">
        <v>53</v>
      </c>
      <c r="L5" s="10" t="s">
        <v>54</v>
      </c>
      <c r="M5" s="10" t="s">
        <v>55</v>
      </c>
    </row>
    <row r="6" spans="1:14" ht="15.6" customHeight="1">
      <c r="A6" s="14"/>
      <c r="B6" s="14"/>
      <c r="C6" s="18"/>
      <c r="D6" s="19"/>
      <c r="E6" s="14"/>
      <c r="F6" s="14"/>
      <c r="G6" s="14"/>
      <c r="H6" s="14"/>
      <c r="I6" s="18"/>
      <c r="J6" s="14"/>
      <c r="K6" s="14"/>
      <c r="L6" s="14"/>
      <c r="M6" s="14"/>
      <c r="N6" s="14"/>
    </row>
    <row r="7" spans="1:14" ht="15.6" customHeight="1">
      <c r="A7" s="1" t="s">
        <v>70</v>
      </c>
      <c r="C7" s="20"/>
      <c r="D7" s="17"/>
      <c r="I7" s="20"/>
    </row>
    <row r="8" spans="1:14" ht="15.6" customHeight="1">
      <c r="A8" s="6" t="s">
        <v>6</v>
      </c>
      <c r="C8" s="119">
        <v>1086</v>
      </c>
      <c r="D8" s="75">
        <v>309</v>
      </c>
      <c r="E8" s="76">
        <v>277</v>
      </c>
      <c r="F8" s="76">
        <v>240</v>
      </c>
      <c r="G8" s="76">
        <v>260</v>
      </c>
      <c r="H8" s="77"/>
      <c r="I8" s="74">
        <v>806</v>
      </c>
      <c r="J8" s="76">
        <v>269</v>
      </c>
      <c r="K8" s="76">
        <v>219</v>
      </c>
      <c r="L8" s="76">
        <v>158</v>
      </c>
      <c r="M8" s="76">
        <v>160</v>
      </c>
    </row>
    <row r="9" spans="1:14" ht="15.6" customHeight="1">
      <c r="A9" s="63" t="s">
        <v>166</v>
      </c>
      <c r="C9" s="119">
        <v>1429</v>
      </c>
      <c r="D9" s="75">
        <v>422</v>
      </c>
      <c r="E9" s="76">
        <v>358</v>
      </c>
      <c r="F9" s="76">
        <v>352</v>
      </c>
      <c r="G9" s="76">
        <v>297</v>
      </c>
      <c r="H9" s="77"/>
      <c r="I9" s="74">
        <v>1334</v>
      </c>
      <c r="J9" s="76">
        <v>430</v>
      </c>
      <c r="K9" s="76">
        <v>353</v>
      </c>
      <c r="L9" s="76">
        <v>285</v>
      </c>
      <c r="M9" s="76">
        <v>266</v>
      </c>
    </row>
    <row r="10" spans="1:14" ht="15.6" customHeight="1">
      <c r="A10" s="6" t="s">
        <v>8</v>
      </c>
      <c r="C10" s="119">
        <v>90</v>
      </c>
      <c r="D10" s="75">
        <v>43</v>
      </c>
      <c r="E10" s="76">
        <v>18</v>
      </c>
      <c r="F10" s="76">
        <v>14</v>
      </c>
      <c r="G10" s="76">
        <v>15</v>
      </c>
      <c r="H10" s="77"/>
      <c r="I10" s="74">
        <v>83</v>
      </c>
      <c r="J10" s="76">
        <v>39</v>
      </c>
      <c r="K10" s="76">
        <v>18</v>
      </c>
      <c r="L10" s="76">
        <v>13</v>
      </c>
      <c r="M10" s="76">
        <v>13</v>
      </c>
    </row>
    <row r="11" spans="1:14" ht="15.6" customHeight="1">
      <c r="A11" s="64" t="s">
        <v>175</v>
      </c>
      <c r="C11" s="120">
        <v>210</v>
      </c>
      <c r="D11" s="79">
        <v>59</v>
      </c>
      <c r="E11" s="80">
        <v>52</v>
      </c>
      <c r="F11" s="80">
        <v>51</v>
      </c>
      <c r="G11" s="80">
        <v>48</v>
      </c>
      <c r="H11" s="77"/>
      <c r="I11" s="78">
        <v>287</v>
      </c>
      <c r="J11" s="80">
        <v>103</v>
      </c>
      <c r="K11" s="80">
        <v>68</v>
      </c>
      <c r="L11" s="80">
        <v>69</v>
      </c>
      <c r="M11" s="80">
        <v>47</v>
      </c>
    </row>
    <row r="12" spans="1:14" ht="15.6" customHeight="1">
      <c r="A12" s="13" t="s">
        <v>71</v>
      </c>
      <c r="B12" s="14"/>
      <c r="C12" s="121">
        <v>2815</v>
      </c>
      <c r="D12" s="82">
        <v>833</v>
      </c>
      <c r="E12" s="83">
        <v>705</v>
      </c>
      <c r="F12" s="83">
        <v>657</v>
      </c>
      <c r="G12" s="83">
        <v>620</v>
      </c>
      <c r="H12" s="84"/>
      <c r="I12" s="81">
        <v>2510</v>
      </c>
      <c r="J12" s="83">
        <v>841</v>
      </c>
      <c r="K12" s="83">
        <v>658</v>
      </c>
      <c r="L12" s="83">
        <v>525</v>
      </c>
      <c r="M12" s="83">
        <v>486</v>
      </c>
      <c r="N12" s="14"/>
    </row>
    <row r="13" spans="1:14" ht="15.6" customHeight="1">
      <c r="A13" s="9" t="s">
        <v>22</v>
      </c>
      <c r="C13" s="120">
        <v>-25</v>
      </c>
      <c r="D13" s="79">
        <v>-5</v>
      </c>
      <c r="E13" s="80">
        <v>-5</v>
      </c>
      <c r="F13" s="80">
        <v>0</v>
      </c>
      <c r="G13" s="80">
        <v>-15</v>
      </c>
      <c r="H13" s="77"/>
      <c r="I13" s="78">
        <v>-74</v>
      </c>
      <c r="J13" s="80">
        <v>0</v>
      </c>
      <c r="K13" s="80">
        <v>0</v>
      </c>
      <c r="L13" s="80">
        <v>-74</v>
      </c>
      <c r="M13" s="80">
        <v>0</v>
      </c>
    </row>
    <row r="14" spans="1:14" ht="15.6" customHeight="1">
      <c r="A14" s="14"/>
      <c r="B14" s="14"/>
      <c r="C14" s="121"/>
      <c r="D14" s="82"/>
      <c r="E14" s="84"/>
      <c r="F14" s="84"/>
      <c r="G14" s="84"/>
      <c r="H14" s="84"/>
      <c r="I14" s="81"/>
      <c r="J14" s="84"/>
      <c r="K14" s="84"/>
      <c r="L14" s="84"/>
      <c r="M14" s="84"/>
      <c r="N14" s="14"/>
    </row>
    <row r="15" spans="1:14" ht="15.6" customHeight="1">
      <c r="A15" s="65" t="s">
        <v>176</v>
      </c>
      <c r="C15" s="120">
        <v>2790</v>
      </c>
      <c r="D15" s="79">
        <v>828</v>
      </c>
      <c r="E15" s="80">
        <v>700</v>
      </c>
      <c r="F15" s="80">
        <v>657</v>
      </c>
      <c r="G15" s="80">
        <v>605</v>
      </c>
      <c r="H15" s="77"/>
      <c r="I15" s="78">
        <v>2436</v>
      </c>
      <c r="J15" s="80">
        <v>841</v>
      </c>
      <c r="K15" s="80">
        <v>658</v>
      </c>
      <c r="L15" s="80">
        <v>451</v>
      </c>
      <c r="M15" s="80">
        <v>486</v>
      </c>
    </row>
    <row r="16" spans="1:14" ht="15.6" customHeight="1">
      <c r="A16" s="14"/>
      <c r="B16" s="14"/>
      <c r="C16" s="123"/>
      <c r="D16" s="27"/>
      <c r="E16" s="33"/>
      <c r="F16" s="33"/>
      <c r="G16" s="33"/>
      <c r="H16" s="33"/>
      <c r="I16" s="26"/>
      <c r="J16" s="33"/>
      <c r="K16" s="33"/>
      <c r="L16" s="33"/>
      <c r="M16" s="33"/>
      <c r="N16" s="14"/>
    </row>
    <row r="17" spans="1:14" ht="15.6" customHeight="1">
      <c r="A17" s="66" t="s">
        <v>177</v>
      </c>
      <c r="C17" s="124"/>
      <c r="D17" s="29"/>
      <c r="E17" s="89"/>
      <c r="F17" s="89"/>
      <c r="G17" s="89"/>
      <c r="H17" s="89"/>
      <c r="I17" s="28"/>
      <c r="J17" s="89"/>
      <c r="K17" s="89"/>
      <c r="L17" s="89"/>
      <c r="M17" s="89"/>
    </row>
    <row r="18" spans="1:14" ht="15.6" customHeight="1">
      <c r="A18" s="6" t="s">
        <v>6</v>
      </c>
      <c r="C18" s="127">
        <v>0.11799999999999999</v>
      </c>
      <c r="D18" s="23">
        <v>0.125</v>
      </c>
      <c r="E18" s="4">
        <v>0.11899999999999999</v>
      </c>
      <c r="F18" s="4">
        <v>0.108</v>
      </c>
      <c r="G18" s="4">
        <v>0.11899999999999999</v>
      </c>
      <c r="H18" s="89"/>
      <c r="I18" s="22">
        <v>9.4E-2</v>
      </c>
      <c r="J18" s="4">
        <v>0.11799999999999999</v>
      </c>
      <c r="K18" s="4">
        <v>9.9000000000000005E-2</v>
      </c>
      <c r="L18" s="4">
        <v>7.5999999999999998E-2</v>
      </c>
      <c r="M18" s="4">
        <v>0.08</v>
      </c>
    </row>
    <row r="19" spans="1:14" ht="15.6" customHeight="1">
      <c r="A19" s="63" t="s">
        <v>166</v>
      </c>
      <c r="C19" s="128">
        <v>0.36299999999999999</v>
      </c>
      <c r="D19" s="23">
        <v>0.42699999999999999</v>
      </c>
      <c r="E19" s="4">
        <v>0.36399999999999999</v>
      </c>
      <c r="F19" s="4">
        <v>0.35499999999999998</v>
      </c>
      <c r="G19" s="4">
        <v>0.307</v>
      </c>
      <c r="H19" s="89"/>
      <c r="I19" s="24">
        <v>0.34300000000000003</v>
      </c>
      <c r="J19" s="4">
        <v>0.438</v>
      </c>
      <c r="K19" s="4">
        <v>0.36199999999999999</v>
      </c>
      <c r="L19" s="4">
        <v>0.29199999999999998</v>
      </c>
      <c r="M19" s="4">
        <v>0.27700000000000002</v>
      </c>
    </row>
    <row r="20" spans="1:14" ht="15.6" customHeight="1">
      <c r="A20" s="6" t="s">
        <v>8</v>
      </c>
      <c r="C20" s="128">
        <v>4.2000000000000003E-2</v>
      </c>
      <c r="D20" s="23">
        <v>0.08</v>
      </c>
      <c r="E20" s="4">
        <v>3.6999999999999998E-2</v>
      </c>
      <c r="F20" s="4">
        <v>2.3E-2</v>
      </c>
      <c r="G20" s="4">
        <v>2.8000000000000001E-2</v>
      </c>
      <c r="H20" s="89"/>
      <c r="I20" s="24">
        <v>3.9E-2</v>
      </c>
      <c r="J20" s="4">
        <v>7.3999999999999996E-2</v>
      </c>
      <c r="K20" s="4">
        <v>3.5000000000000003E-2</v>
      </c>
      <c r="L20" s="4">
        <v>0.02</v>
      </c>
      <c r="M20" s="4">
        <v>2.7E-2</v>
      </c>
    </row>
    <row r="21" spans="1:14" ht="15.6" customHeight="1">
      <c r="A21" s="63" t="s">
        <v>178</v>
      </c>
      <c r="C21" s="128">
        <v>0.185</v>
      </c>
      <c r="D21" s="23">
        <v>0.21</v>
      </c>
      <c r="E21" s="4">
        <v>0.186</v>
      </c>
      <c r="F21" s="4">
        <v>0.17499999999999999</v>
      </c>
      <c r="G21" s="4">
        <v>0.16700000000000001</v>
      </c>
      <c r="H21" s="89"/>
      <c r="I21" s="24">
        <v>0.17</v>
      </c>
      <c r="J21" s="4">
        <v>0.22500000000000001</v>
      </c>
      <c r="K21" s="4">
        <v>0.18</v>
      </c>
      <c r="L21" s="4">
        <v>0.125</v>
      </c>
      <c r="M21" s="4">
        <v>0.14399999999999999</v>
      </c>
    </row>
    <row r="22" spans="1:14" ht="15.6" customHeight="1">
      <c r="C22" s="124"/>
      <c r="D22" s="29"/>
      <c r="E22" s="89"/>
      <c r="F22" s="89"/>
      <c r="G22" s="89"/>
      <c r="H22" s="89"/>
      <c r="I22" s="28"/>
      <c r="J22" s="89"/>
      <c r="K22" s="89"/>
      <c r="L22" s="89"/>
      <c r="M22" s="89"/>
    </row>
    <row r="23" spans="1:14" ht="15.6" customHeight="1">
      <c r="A23" s="66" t="s">
        <v>179</v>
      </c>
      <c r="C23" s="119">
        <v>5983</v>
      </c>
      <c r="D23" s="75">
        <v>1521</v>
      </c>
      <c r="E23" s="76">
        <v>1620</v>
      </c>
      <c r="F23" s="76">
        <v>1504</v>
      </c>
      <c r="G23" s="76">
        <v>1338</v>
      </c>
      <c r="H23" s="77"/>
      <c r="I23" s="74">
        <v>5502</v>
      </c>
      <c r="J23" s="76">
        <v>1436</v>
      </c>
      <c r="K23" s="76">
        <v>1503</v>
      </c>
      <c r="L23" s="76">
        <v>1389</v>
      </c>
      <c r="M23" s="76">
        <v>1174</v>
      </c>
    </row>
    <row r="24" spans="1:14" ht="15.6" customHeight="1">
      <c r="A24" s="1" t="s">
        <v>56</v>
      </c>
      <c r="C24" s="119"/>
      <c r="D24" s="75"/>
      <c r="E24" s="77"/>
      <c r="F24" s="77"/>
      <c r="G24" s="77"/>
      <c r="H24" s="77"/>
      <c r="I24" s="74"/>
      <c r="J24" s="77"/>
      <c r="K24" s="77"/>
      <c r="L24" s="77"/>
      <c r="M24" s="77"/>
    </row>
    <row r="25" spans="1:14" ht="15.6" customHeight="1">
      <c r="A25" s="6" t="s">
        <v>70</v>
      </c>
      <c r="C25" s="119">
        <v>2790</v>
      </c>
      <c r="D25" s="75">
        <v>828</v>
      </c>
      <c r="E25" s="76">
        <v>700</v>
      </c>
      <c r="F25" s="76">
        <v>657</v>
      </c>
      <c r="G25" s="76">
        <v>605</v>
      </c>
      <c r="H25" s="77"/>
      <c r="I25" s="74">
        <v>2436</v>
      </c>
      <c r="J25" s="76">
        <v>841</v>
      </c>
      <c r="K25" s="76">
        <v>658</v>
      </c>
      <c r="L25" s="76">
        <v>451</v>
      </c>
      <c r="M25" s="76">
        <v>486</v>
      </c>
    </row>
    <row r="26" spans="1:14" ht="15.6" customHeight="1">
      <c r="A26" s="6" t="s">
        <v>72</v>
      </c>
      <c r="C26" s="119">
        <v>689</v>
      </c>
      <c r="D26" s="75">
        <v>168</v>
      </c>
      <c r="E26" s="76">
        <v>168</v>
      </c>
      <c r="F26" s="76">
        <v>171</v>
      </c>
      <c r="G26" s="76">
        <v>182</v>
      </c>
      <c r="H26" s="77"/>
      <c r="I26" s="74">
        <v>722</v>
      </c>
      <c r="J26" s="76">
        <v>179</v>
      </c>
      <c r="K26" s="76">
        <v>180</v>
      </c>
      <c r="L26" s="76">
        <v>181</v>
      </c>
      <c r="M26" s="76">
        <v>182</v>
      </c>
    </row>
    <row r="27" spans="1:14" ht="15.6" customHeight="1">
      <c r="A27" s="137" t="s">
        <v>35</v>
      </c>
      <c r="C27" s="119">
        <v>363</v>
      </c>
      <c r="D27" s="75">
        <v>196</v>
      </c>
      <c r="E27" s="76">
        <v>77</v>
      </c>
      <c r="F27" s="76">
        <v>33</v>
      </c>
      <c r="G27" s="76">
        <v>57</v>
      </c>
      <c r="H27" s="77"/>
      <c r="I27" s="74">
        <v>184</v>
      </c>
      <c r="J27" s="76">
        <v>110</v>
      </c>
      <c r="K27" s="76">
        <v>55</v>
      </c>
      <c r="L27" s="76">
        <v>-2</v>
      </c>
      <c r="M27" s="76">
        <v>21</v>
      </c>
    </row>
    <row r="28" spans="1:14" ht="15.6" customHeight="1">
      <c r="A28" s="16" t="str">
        <f>IF(I28&gt;0,"Cash income taxes paid","Cash income taxes (received) paid")</f>
        <v>Cash income taxes paid</v>
      </c>
      <c r="C28" s="120">
        <v>370</v>
      </c>
      <c r="D28" s="79">
        <v>54</v>
      </c>
      <c r="E28" s="80">
        <v>125</v>
      </c>
      <c r="F28" s="80">
        <v>81</v>
      </c>
      <c r="G28" s="80">
        <v>110</v>
      </c>
      <c r="H28" s="77"/>
      <c r="I28" s="78">
        <v>475</v>
      </c>
      <c r="J28" s="80">
        <v>76</v>
      </c>
      <c r="K28" s="80">
        <v>87</v>
      </c>
      <c r="L28" s="80">
        <v>152</v>
      </c>
      <c r="M28" s="80">
        <v>160</v>
      </c>
    </row>
    <row r="29" spans="1:14" ht="15.6" customHeight="1">
      <c r="A29" s="14"/>
      <c r="B29" s="14"/>
      <c r="C29" s="121"/>
      <c r="D29" s="82"/>
      <c r="E29" s="84"/>
      <c r="F29" s="84"/>
      <c r="G29" s="84"/>
      <c r="H29" s="84"/>
      <c r="I29" s="81"/>
      <c r="J29" s="84"/>
      <c r="K29" s="84"/>
      <c r="L29" s="84"/>
      <c r="M29" s="84"/>
      <c r="N29" s="14"/>
    </row>
    <row r="30" spans="1:14" ht="15.6" customHeight="1">
      <c r="A30" s="65" t="s">
        <v>180</v>
      </c>
      <c r="C30" s="120">
        <v>1771</v>
      </c>
      <c r="D30" s="79">
        <v>275</v>
      </c>
      <c r="E30" s="80">
        <v>550</v>
      </c>
      <c r="F30" s="80">
        <v>562</v>
      </c>
      <c r="G30" s="80">
        <v>384</v>
      </c>
      <c r="H30" s="77"/>
      <c r="I30" s="78">
        <v>1685</v>
      </c>
      <c r="J30" s="80">
        <v>230</v>
      </c>
      <c r="K30" s="80">
        <v>523</v>
      </c>
      <c r="L30" s="80">
        <v>607</v>
      </c>
      <c r="M30" s="80">
        <v>325</v>
      </c>
    </row>
    <row r="31" spans="1:14" ht="15.6" customHeight="1">
      <c r="A31" s="14"/>
      <c r="B31" s="14"/>
      <c r="C31" s="121"/>
      <c r="D31" s="82"/>
      <c r="E31" s="84"/>
      <c r="F31" s="84"/>
      <c r="G31" s="84"/>
      <c r="H31" s="84"/>
      <c r="I31" s="81"/>
      <c r="J31" s="84"/>
      <c r="K31" s="84"/>
      <c r="L31" s="84"/>
      <c r="M31" s="84"/>
      <c r="N31" s="14"/>
    </row>
    <row r="32" spans="1:14" ht="15.6" customHeight="1">
      <c r="A32" s="1" t="s">
        <v>73</v>
      </c>
      <c r="C32" s="119">
        <v>988</v>
      </c>
      <c r="D32" s="75">
        <v>247</v>
      </c>
      <c r="E32" s="76">
        <v>247</v>
      </c>
      <c r="F32" s="76">
        <v>247</v>
      </c>
      <c r="G32" s="76">
        <v>247</v>
      </c>
      <c r="H32" s="77"/>
      <c r="I32" s="74">
        <v>988</v>
      </c>
      <c r="J32" s="76">
        <v>247</v>
      </c>
      <c r="K32" s="76">
        <v>247</v>
      </c>
      <c r="L32" s="76">
        <v>247</v>
      </c>
      <c r="M32" s="76">
        <v>247</v>
      </c>
    </row>
    <row r="33" spans="1:14" ht="15.6" customHeight="1">
      <c r="A33" s="9" t="s">
        <v>74</v>
      </c>
      <c r="C33" s="126">
        <v>1.92</v>
      </c>
      <c r="D33" s="95">
        <v>0.48</v>
      </c>
      <c r="E33" s="96">
        <v>0.48</v>
      </c>
      <c r="F33" s="96">
        <v>0.48</v>
      </c>
      <c r="G33" s="96">
        <v>0.48</v>
      </c>
      <c r="H33" s="93"/>
      <c r="I33" s="94">
        <v>1.92</v>
      </c>
      <c r="J33" s="96">
        <v>0.48</v>
      </c>
      <c r="K33" s="96">
        <v>0.48</v>
      </c>
      <c r="L33" s="96">
        <v>0.48</v>
      </c>
      <c r="M33" s="96">
        <v>0.48</v>
      </c>
    </row>
    <row r="34" spans="1:14" ht="15.6" customHeight="1">
      <c r="A34" s="14"/>
      <c r="B34" s="14"/>
      <c r="C34" s="14"/>
      <c r="D34" s="14"/>
      <c r="E34" s="14"/>
      <c r="F34" s="14"/>
      <c r="G34" s="14"/>
      <c r="H34" s="14"/>
      <c r="I34" s="14"/>
      <c r="J34" s="14"/>
      <c r="K34" s="14"/>
      <c r="L34" s="14"/>
      <c r="M34" s="14"/>
      <c r="N34" s="14"/>
    </row>
    <row r="35" spans="1:14" ht="15.6" customHeight="1">
      <c r="A35" s="141" t="s">
        <v>202</v>
      </c>
      <c r="B35" s="144"/>
      <c r="C35" s="144"/>
      <c r="D35" s="144"/>
      <c r="E35" s="144"/>
      <c r="F35" s="144"/>
      <c r="G35" s="144"/>
      <c r="H35" s="144"/>
      <c r="I35" s="144"/>
      <c r="J35" s="144"/>
      <c r="K35" s="144"/>
      <c r="L35" s="144"/>
      <c r="M35" s="144"/>
    </row>
    <row r="36" spans="1:14" ht="15.6" customHeight="1">
      <c r="A36" s="144"/>
      <c r="B36" s="144"/>
      <c r="C36" s="144"/>
      <c r="D36" s="144"/>
      <c r="E36" s="144"/>
      <c r="F36" s="144"/>
      <c r="G36" s="144"/>
      <c r="H36" s="144"/>
      <c r="I36" s="144"/>
      <c r="J36" s="144"/>
      <c r="K36" s="144"/>
      <c r="L36" s="144"/>
      <c r="M36" s="144"/>
    </row>
    <row r="37" spans="1:14" ht="77.45" customHeight="1">
      <c r="A37" s="144"/>
      <c r="B37" s="144"/>
      <c r="C37" s="144"/>
      <c r="D37" s="144"/>
      <c r="E37" s="144"/>
      <c r="F37" s="144"/>
      <c r="G37" s="144"/>
      <c r="H37" s="144"/>
      <c r="I37" s="144"/>
      <c r="J37" s="144"/>
      <c r="K37" s="144"/>
      <c r="L37" s="144"/>
      <c r="M37" s="144"/>
    </row>
  </sheetData>
  <mergeCells count="1">
    <mergeCell ref="A35:M37"/>
  </mergeCells>
  <pageMargins left="0.31496062992125984" right="0.31496062992125984" top="0.3543307086614173" bottom="0.3543307086614173" header="0.31496062992125984" footer="0.31496062992125984"/>
  <pageSetup scale="65" orientation="landscape" r:id="rId1"/>
  <headerFooter>
    <oddFooter>&amp;C4&amp;RRogers Communications Inc.
Supplemental Financial Information - Fourth Quarter 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Ruler="0" zoomScaleNormal="100" zoomScaleSheetLayoutView="93" workbookViewId="0"/>
  </sheetViews>
  <sheetFormatPr defaultColWidth="13.140625" defaultRowHeight="12.75"/>
  <cols>
    <col min="1" max="1" width="55.140625" customWidth="1"/>
    <col min="2" max="2" width="1.28515625" customWidth="1"/>
    <col min="3" max="3" width="14" customWidth="1"/>
    <col min="4" max="7" width="12.28515625" customWidth="1"/>
    <col min="8" max="8" width="1.5703125" customWidth="1"/>
    <col min="9" max="9" width="14" customWidth="1"/>
    <col min="10" max="13" width="12.28515625" customWidth="1"/>
    <col min="14" max="14" width="1.5703125" customWidth="1"/>
  </cols>
  <sheetData>
    <row r="1" spans="1:14" ht="15.6" customHeight="1">
      <c r="A1" s="3" t="s">
        <v>45</v>
      </c>
    </row>
    <row r="2" spans="1:14" ht="15.6" customHeight="1">
      <c r="A2" s="3" t="s">
        <v>21</v>
      </c>
    </row>
    <row r="3" spans="1:14" ht="15.6" customHeight="1">
      <c r="A3" s="3" t="s">
        <v>47</v>
      </c>
    </row>
    <row r="4" spans="1:14" ht="15.6" customHeight="1">
      <c r="C4" s="7" t="s">
        <v>0</v>
      </c>
      <c r="E4" s="8"/>
      <c r="I4" s="116" t="s">
        <v>196</v>
      </c>
    </row>
    <row r="5" spans="1:14" ht="15.6" customHeight="1">
      <c r="A5" s="9" t="s">
        <v>75</v>
      </c>
      <c r="C5" s="10" t="s">
        <v>12</v>
      </c>
      <c r="D5" s="10" t="s">
        <v>49</v>
      </c>
      <c r="E5" s="10" t="s">
        <v>50</v>
      </c>
      <c r="F5" s="10" t="s">
        <v>51</v>
      </c>
      <c r="G5" s="10" t="s">
        <v>38</v>
      </c>
      <c r="I5" s="10" t="s">
        <v>12</v>
      </c>
      <c r="J5" s="10" t="s">
        <v>52</v>
      </c>
      <c r="K5" s="10" t="s">
        <v>53</v>
      </c>
      <c r="L5" s="10" t="s">
        <v>54</v>
      </c>
      <c r="M5" s="10" t="s">
        <v>55</v>
      </c>
    </row>
    <row r="6" spans="1:14" ht="15.6" customHeight="1">
      <c r="A6" s="14"/>
      <c r="B6" s="14"/>
      <c r="C6" s="18"/>
      <c r="D6" s="30"/>
      <c r="E6" s="14"/>
      <c r="F6" s="14"/>
      <c r="G6" s="14"/>
      <c r="H6" s="14"/>
      <c r="I6" s="18"/>
      <c r="J6" s="14"/>
      <c r="K6" s="14"/>
      <c r="L6" s="14"/>
      <c r="M6" s="14"/>
      <c r="N6" s="14"/>
    </row>
    <row r="7" spans="1:14" ht="15.6" customHeight="1">
      <c r="A7" s="1" t="s">
        <v>37</v>
      </c>
      <c r="C7" s="119">
        <v>4288</v>
      </c>
      <c r="D7" s="75">
        <v>1051</v>
      </c>
      <c r="E7" s="76">
        <v>1304</v>
      </c>
      <c r="F7" s="76">
        <v>1048</v>
      </c>
      <c r="G7" s="76">
        <v>885</v>
      </c>
      <c r="H7" s="77"/>
      <c r="I7" s="74">
        <v>3938</v>
      </c>
      <c r="J7" s="76">
        <v>1142</v>
      </c>
      <c r="K7" s="76">
        <v>1377</v>
      </c>
      <c r="L7" s="76">
        <v>823</v>
      </c>
      <c r="M7" s="76">
        <v>596</v>
      </c>
    </row>
    <row r="8" spans="1:14" ht="15.6" customHeight="1">
      <c r="A8" s="1" t="s">
        <v>64</v>
      </c>
      <c r="C8" s="119"/>
      <c r="D8" s="75"/>
      <c r="E8" s="77"/>
      <c r="F8" s="77"/>
      <c r="G8" s="77"/>
      <c r="H8" s="77"/>
      <c r="I8" s="74"/>
      <c r="J8" s="77"/>
      <c r="K8" s="77"/>
      <c r="L8" s="77"/>
      <c r="M8" s="77"/>
    </row>
    <row r="9" spans="1:14" ht="15.6" customHeight="1">
      <c r="A9" s="6" t="s">
        <v>70</v>
      </c>
      <c r="C9" s="119">
        <v>-2790</v>
      </c>
      <c r="D9" s="75">
        <v>-828</v>
      </c>
      <c r="E9" s="76">
        <v>-700</v>
      </c>
      <c r="F9" s="76">
        <v>-657</v>
      </c>
      <c r="G9" s="76">
        <v>-605</v>
      </c>
      <c r="H9" s="77"/>
      <c r="I9" s="74">
        <v>-2436</v>
      </c>
      <c r="J9" s="76">
        <v>-841</v>
      </c>
      <c r="K9" s="76">
        <v>-658</v>
      </c>
      <c r="L9" s="76">
        <v>-451</v>
      </c>
      <c r="M9" s="76">
        <v>-486</v>
      </c>
    </row>
    <row r="10" spans="1:14" ht="15.6" customHeight="1">
      <c r="A10" s="6" t="s">
        <v>72</v>
      </c>
      <c r="C10" s="119">
        <v>-689</v>
      </c>
      <c r="D10" s="75">
        <v>-168</v>
      </c>
      <c r="E10" s="76">
        <v>-168</v>
      </c>
      <c r="F10" s="76">
        <v>-171</v>
      </c>
      <c r="G10" s="76">
        <v>-182</v>
      </c>
      <c r="H10" s="77"/>
      <c r="I10" s="74">
        <v>-722</v>
      </c>
      <c r="J10" s="76">
        <v>-179</v>
      </c>
      <c r="K10" s="76">
        <v>-180</v>
      </c>
      <c r="L10" s="76">
        <v>-181</v>
      </c>
      <c r="M10" s="76">
        <v>-182</v>
      </c>
    </row>
    <row r="11" spans="1:14" ht="15.6" customHeight="1">
      <c r="A11" s="6" t="s">
        <v>40</v>
      </c>
      <c r="C11" s="119">
        <v>210</v>
      </c>
      <c r="D11" s="75">
        <v>94</v>
      </c>
      <c r="E11" s="76">
        <v>47</v>
      </c>
      <c r="F11" s="76">
        <v>26</v>
      </c>
      <c r="G11" s="76">
        <v>43</v>
      </c>
      <c r="H11" s="77"/>
      <c r="I11" s="74">
        <v>152</v>
      </c>
      <c r="J11" s="76">
        <v>31</v>
      </c>
      <c r="K11" s="76">
        <v>59</v>
      </c>
      <c r="L11" s="76">
        <v>34</v>
      </c>
      <c r="M11" s="76">
        <v>28</v>
      </c>
    </row>
    <row r="12" spans="1:14" ht="15.6" customHeight="1">
      <c r="A12" s="6" t="s">
        <v>27</v>
      </c>
      <c r="C12" s="119">
        <v>726</v>
      </c>
      <c r="D12" s="75">
        <v>151</v>
      </c>
      <c r="E12" s="76">
        <v>192</v>
      </c>
      <c r="F12" s="76">
        <v>145</v>
      </c>
      <c r="G12" s="76">
        <v>238</v>
      </c>
      <c r="H12" s="77"/>
      <c r="I12" s="74">
        <v>735</v>
      </c>
      <c r="J12" s="76">
        <v>125</v>
      </c>
      <c r="K12" s="76">
        <v>239</v>
      </c>
      <c r="L12" s="76">
        <v>133</v>
      </c>
      <c r="M12" s="76">
        <v>238</v>
      </c>
    </row>
    <row r="13" spans="1:14" ht="15.6" customHeight="1">
      <c r="A13" s="6" t="s">
        <v>23</v>
      </c>
      <c r="C13" s="119">
        <v>-58</v>
      </c>
      <c r="D13" s="75">
        <v>-19</v>
      </c>
      <c r="E13" s="76">
        <v>-9</v>
      </c>
      <c r="F13" s="76">
        <v>-16</v>
      </c>
      <c r="G13" s="76">
        <v>-14</v>
      </c>
      <c r="H13" s="77"/>
      <c r="I13" s="74">
        <v>-64</v>
      </c>
      <c r="J13" s="76">
        <v>-15</v>
      </c>
      <c r="K13" s="76">
        <v>-13</v>
      </c>
      <c r="L13" s="76">
        <v>-16</v>
      </c>
      <c r="M13" s="76">
        <v>-20</v>
      </c>
    </row>
    <row r="14" spans="1:14" ht="15.6" customHeight="1">
      <c r="A14" s="6" t="s">
        <v>76</v>
      </c>
      <c r="C14" s="119">
        <v>114</v>
      </c>
      <c r="D14" s="75">
        <v>42</v>
      </c>
      <c r="E14" s="76">
        <v>-77</v>
      </c>
      <c r="F14" s="76">
        <v>128</v>
      </c>
      <c r="G14" s="76">
        <v>21</v>
      </c>
      <c r="H14" s="77"/>
      <c r="I14" s="74">
        <v>164</v>
      </c>
      <c r="J14" s="76">
        <v>17</v>
      </c>
      <c r="K14" s="76">
        <v>-251</v>
      </c>
      <c r="L14" s="76">
        <v>223</v>
      </c>
      <c r="M14" s="76">
        <v>175</v>
      </c>
    </row>
    <row r="15" spans="1:14" ht="15.6" customHeight="1">
      <c r="A15" s="12" t="s">
        <v>77</v>
      </c>
      <c r="C15" s="120">
        <v>-30</v>
      </c>
      <c r="D15" s="79">
        <v>-48</v>
      </c>
      <c r="E15" s="80">
        <v>-39</v>
      </c>
      <c r="F15" s="80">
        <v>59</v>
      </c>
      <c r="G15" s="80">
        <v>-2</v>
      </c>
      <c r="H15" s="77"/>
      <c r="I15" s="78">
        <v>-82</v>
      </c>
      <c r="J15" s="80">
        <v>-50</v>
      </c>
      <c r="K15" s="80">
        <v>-50</v>
      </c>
      <c r="L15" s="80">
        <v>42</v>
      </c>
      <c r="M15" s="80">
        <v>-24</v>
      </c>
    </row>
    <row r="16" spans="1:14" ht="15.6" customHeight="1">
      <c r="A16" s="14"/>
      <c r="B16" s="14"/>
      <c r="C16" s="121"/>
      <c r="D16" s="82"/>
      <c r="E16" s="84"/>
      <c r="F16" s="84"/>
      <c r="G16" s="84"/>
      <c r="H16" s="84"/>
      <c r="I16" s="81"/>
      <c r="J16" s="84"/>
      <c r="K16" s="84"/>
      <c r="L16" s="84"/>
      <c r="M16" s="84"/>
      <c r="N16" s="14"/>
    </row>
    <row r="17" spans="1:14" ht="15.6" customHeight="1">
      <c r="A17" s="65" t="s">
        <v>181</v>
      </c>
      <c r="C17" s="120">
        <v>1771</v>
      </c>
      <c r="D17" s="79">
        <v>275</v>
      </c>
      <c r="E17" s="80">
        <v>550</v>
      </c>
      <c r="F17" s="80">
        <v>562</v>
      </c>
      <c r="G17" s="80">
        <v>384</v>
      </c>
      <c r="H17" s="77"/>
      <c r="I17" s="78">
        <v>1685</v>
      </c>
      <c r="J17" s="80">
        <v>230</v>
      </c>
      <c r="K17" s="80">
        <v>523</v>
      </c>
      <c r="L17" s="80">
        <v>607</v>
      </c>
      <c r="M17" s="80">
        <v>325</v>
      </c>
    </row>
    <row r="18" spans="1:14" ht="15.6" customHeight="1">
      <c r="A18" s="14"/>
      <c r="B18" s="14"/>
      <c r="C18" s="14"/>
      <c r="D18" s="14"/>
      <c r="E18" s="14"/>
      <c r="F18" s="14"/>
      <c r="G18" s="14"/>
      <c r="H18" s="14"/>
      <c r="I18" s="14"/>
      <c r="J18" s="14"/>
      <c r="K18" s="14"/>
      <c r="L18" s="14"/>
      <c r="M18" s="14"/>
      <c r="N18" s="14"/>
    </row>
    <row r="19" spans="1:14" ht="15.6" customHeight="1">
      <c r="A19" s="141" t="s">
        <v>200</v>
      </c>
      <c r="B19" s="144"/>
      <c r="C19" s="144"/>
      <c r="D19" s="144"/>
      <c r="E19" s="144"/>
      <c r="F19" s="144"/>
      <c r="G19" s="144"/>
      <c r="H19" s="144"/>
      <c r="I19" s="144"/>
      <c r="J19" s="144"/>
      <c r="K19" s="144"/>
      <c r="L19" s="144"/>
      <c r="M19" s="144"/>
    </row>
    <row r="20" spans="1:14" ht="15.6" customHeight="1">
      <c r="A20" s="144"/>
      <c r="B20" s="144"/>
      <c r="C20" s="144"/>
      <c r="D20" s="144"/>
      <c r="E20" s="144"/>
      <c r="F20" s="144"/>
      <c r="G20" s="144"/>
      <c r="H20" s="144"/>
      <c r="I20" s="144"/>
      <c r="J20" s="144"/>
      <c r="K20" s="144"/>
      <c r="L20" s="144"/>
      <c r="M20" s="144"/>
    </row>
    <row r="21" spans="1:14" ht="21" customHeight="1">
      <c r="A21" s="144"/>
      <c r="B21" s="144"/>
      <c r="C21" s="144"/>
      <c r="D21" s="144"/>
      <c r="E21" s="144"/>
      <c r="F21" s="144"/>
      <c r="G21" s="144"/>
      <c r="H21" s="144"/>
      <c r="I21" s="144"/>
      <c r="J21" s="144"/>
      <c r="K21" s="144"/>
      <c r="L21" s="144"/>
      <c r="M21" s="144"/>
    </row>
  </sheetData>
  <mergeCells count="1">
    <mergeCell ref="A19:M21"/>
  </mergeCells>
  <pageMargins left="0.31496062992125984" right="0.31496062992125984" top="0.3543307086614173" bottom="0.3543307086614173" header="0.31496062992125984" footer="0.31496062992125984"/>
  <pageSetup scale="65" orientation="landscape" r:id="rId1"/>
  <headerFooter>
    <oddFooter>&amp;C5&amp;RRogers Communications Inc.
Supplemental Financial Information - Fourth Quarter 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Ruler="0" zoomScaleNormal="100" zoomScaleSheetLayoutView="81" workbookViewId="0"/>
  </sheetViews>
  <sheetFormatPr defaultColWidth="13.140625" defaultRowHeight="12.75"/>
  <cols>
    <col min="1" max="1" width="59.85546875" customWidth="1"/>
    <col min="2" max="2" width="1.5703125" customWidth="1"/>
    <col min="3" max="3" width="14" customWidth="1"/>
    <col min="4" max="6" width="12.28515625" customWidth="1"/>
    <col min="7" max="7" width="1.85546875" customWidth="1"/>
    <col min="8" max="8" width="14" customWidth="1"/>
    <col min="9" max="11" width="12.28515625" customWidth="1"/>
    <col min="12" max="12" width="1.140625" customWidth="1"/>
  </cols>
  <sheetData>
    <row r="1" spans="1:12" ht="15.6" customHeight="1">
      <c r="A1" s="3" t="s">
        <v>45</v>
      </c>
    </row>
    <row r="2" spans="1:12" ht="15.6" customHeight="1">
      <c r="A2" s="3" t="s">
        <v>43</v>
      </c>
    </row>
    <row r="3" spans="1:12" ht="15.6" customHeight="1">
      <c r="A3" s="3" t="s">
        <v>47</v>
      </c>
    </row>
    <row r="4" spans="1:12" ht="15.6" customHeight="1">
      <c r="C4" s="7" t="s">
        <v>0</v>
      </c>
      <c r="D4" s="8"/>
      <c r="H4" s="7" t="s">
        <v>1</v>
      </c>
    </row>
    <row r="5" spans="1:12" ht="15.6" customHeight="1">
      <c r="A5" s="9" t="s">
        <v>78</v>
      </c>
      <c r="C5" s="10" t="s">
        <v>49</v>
      </c>
      <c r="D5" s="10" t="s">
        <v>50</v>
      </c>
      <c r="E5" s="10" t="s">
        <v>51</v>
      </c>
      <c r="F5" s="10" t="s">
        <v>38</v>
      </c>
      <c r="H5" s="10" t="s">
        <v>52</v>
      </c>
      <c r="I5" s="10" t="s">
        <v>53</v>
      </c>
      <c r="J5" s="10" t="s">
        <v>54</v>
      </c>
      <c r="K5" s="10" t="s">
        <v>55</v>
      </c>
    </row>
    <row r="6" spans="1:12" ht="15.6" customHeight="1">
      <c r="A6" s="14"/>
      <c r="B6" s="14"/>
      <c r="C6" s="31"/>
      <c r="D6" s="14"/>
      <c r="E6" s="14"/>
      <c r="F6" s="14"/>
      <c r="G6" s="14"/>
      <c r="H6" s="14"/>
      <c r="I6" s="14"/>
      <c r="J6" s="14"/>
      <c r="K6" s="14"/>
      <c r="L6" s="14"/>
    </row>
    <row r="7" spans="1:12" ht="15.6" customHeight="1">
      <c r="A7" s="1" t="s">
        <v>79</v>
      </c>
      <c r="C7" s="109">
        <v>900</v>
      </c>
      <c r="D7" s="76">
        <v>400</v>
      </c>
      <c r="E7" s="76">
        <v>400</v>
      </c>
      <c r="F7" s="76">
        <v>2205</v>
      </c>
      <c r="G7" s="77"/>
      <c r="H7" s="76">
        <v>1756</v>
      </c>
      <c r="I7" s="76">
        <v>1747</v>
      </c>
      <c r="J7" s="76">
        <v>0</v>
      </c>
      <c r="K7" s="76">
        <v>500</v>
      </c>
    </row>
    <row r="8" spans="1:12" ht="15.6" customHeight="1">
      <c r="A8" s="1" t="s">
        <v>32</v>
      </c>
      <c r="C8" s="109">
        <v>13390</v>
      </c>
      <c r="D8" s="76">
        <v>13465</v>
      </c>
      <c r="E8" s="76">
        <v>13600</v>
      </c>
      <c r="F8" s="76">
        <v>13432</v>
      </c>
      <c r="G8" s="77"/>
      <c r="H8" s="76">
        <v>12692</v>
      </c>
      <c r="I8" s="76">
        <v>12655</v>
      </c>
      <c r="J8" s="76">
        <v>14927</v>
      </c>
      <c r="K8" s="76">
        <v>15434</v>
      </c>
    </row>
    <row r="9" spans="1:12" ht="15.6" customHeight="1">
      <c r="A9" s="9" t="s">
        <v>80</v>
      </c>
      <c r="C9" s="110">
        <v>114</v>
      </c>
      <c r="D9" s="80">
        <v>117</v>
      </c>
      <c r="E9" s="80">
        <v>117</v>
      </c>
      <c r="F9" s="80">
        <v>120</v>
      </c>
      <c r="G9" s="77"/>
      <c r="H9" s="80">
        <v>107</v>
      </c>
      <c r="I9" s="80">
        <v>110</v>
      </c>
      <c r="J9" s="80">
        <v>114</v>
      </c>
      <c r="K9" s="80">
        <v>117</v>
      </c>
    </row>
    <row r="10" spans="1:12" ht="15.6" customHeight="1">
      <c r="A10" s="14"/>
      <c r="B10" s="14"/>
      <c r="C10" s="97">
        <v>14404</v>
      </c>
      <c r="D10" s="83">
        <v>13982</v>
      </c>
      <c r="E10" s="83">
        <v>14117</v>
      </c>
      <c r="F10" s="83">
        <v>15757</v>
      </c>
      <c r="G10" s="84"/>
      <c r="H10" s="83">
        <v>14555</v>
      </c>
      <c r="I10" s="83">
        <v>14512</v>
      </c>
      <c r="J10" s="83">
        <v>15041</v>
      </c>
      <c r="K10" s="83">
        <v>16051</v>
      </c>
      <c r="L10" s="14"/>
    </row>
    <row r="11" spans="1:12" ht="15.6" customHeight="1">
      <c r="A11" s="1" t="s">
        <v>64</v>
      </c>
      <c r="C11" s="109"/>
      <c r="D11" s="77"/>
      <c r="E11" s="77"/>
      <c r="F11" s="77"/>
      <c r="G11" s="77"/>
      <c r="H11" s="77"/>
      <c r="I11" s="77"/>
      <c r="J11" s="77"/>
      <c r="K11" s="77"/>
    </row>
    <row r="12" spans="1:12" ht="15.6" customHeight="1">
      <c r="A12" s="6" t="s">
        <v>81</v>
      </c>
      <c r="C12" s="109">
        <v>-1373</v>
      </c>
      <c r="D12" s="76">
        <v>-785</v>
      </c>
      <c r="E12" s="76">
        <v>-975</v>
      </c>
      <c r="F12" s="76">
        <v>-1200</v>
      </c>
      <c r="G12" s="77"/>
      <c r="H12" s="76">
        <v>-1129</v>
      </c>
      <c r="I12" s="76">
        <v>-1196</v>
      </c>
      <c r="J12" s="76">
        <v>-1378</v>
      </c>
      <c r="K12" s="76">
        <v>-1555</v>
      </c>
    </row>
    <row r="13" spans="1:12" ht="15.6" customHeight="1">
      <c r="A13" s="6" t="s">
        <v>82</v>
      </c>
      <c r="C13" s="109">
        <v>-75</v>
      </c>
      <c r="D13" s="76">
        <v>-26</v>
      </c>
      <c r="E13" s="76">
        <v>-31</v>
      </c>
      <c r="F13" s="76">
        <v>-19</v>
      </c>
      <c r="G13" s="77"/>
      <c r="H13" s="76">
        <v>-17</v>
      </c>
      <c r="I13" s="76">
        <v>-22</v>
      </c>
      <c r="J13" s="76">
        <v>-31</v>
      </c>
      <c r="K13" s="76">
        <v>-41</v>
      </c>
    </row>
    <row r="14" spans="1:12" ht="15.6" customHeight="1">
      <c r="A14" s="6" t="s">
        <v>83</v>
      </c>
      <c r="C14" s="109">
        <v>2255</v>
      </c>
      <c r="D14" s="76">
        <v>1903</v>
      </c>
      <c r="E14" s="76">
        <v>2176</v>
      </c>
      <c r="F14" s="76">
        <v>747</v>
      </c>
      <c r="G14" s="77"/>
      <c r="H14" s="76">
        <v>1585</v>
      </c>
      <c r="I14" s="76">
        <v>1738</v>
      </c>
      <c r="J14" s="76">
        <v>1988</v>
      </c>
      <c r="K14" s="76">
        <v>1136</v>
      </c>
    </row>
    <row r="15" spans="1:12" ht="15.6" customHeight="1">
      <c r="A15" s="16" t="str">
        <f>IF(D15&gt;0,"Bank advances","(Cash and cash equivalents) bank advances")</f>
        <v>(Cash and cash equivalents) bank advances</v>
      </c>
      <c r="C15" s="110">
        <v>-405</v>
      </c>
      <c r="D15" s="80">
        <v>-57</v>
      </c>
      <c r="E15" s="80">
        <v>11</v>
      </c>
      <c r="F15" s="80">
        <v>49</v>
      </c>
      <c r="G15" s="77"/>
      <c r="H15" s="80">
        <v>6</v>
      </c>
      <c r="I15" s="80">
        <v>35</v>
      </c>
      <c r="J15" s="80">
        <v>74</v>
      </c>
      <c r="K15" s="80">
        <v>49</v>
      </c>
    </row>
    <row r="16" spans="1:12" ht="15.6" customHeight="1">
      <c r="A16" s="14"/>
      <c r="B16" s="14"/>
      <c r="C16" s="97"/>
      <c r="D16" s="84"/>
      <c r="E16" s="84"/>
      <c r="F16" s="84"/>
      <c r="G16" s="84"/>
      <c r="H16" s="84"/>
      <c r="I16" s="84"/>
      <c r="J16" s="84"/>
      <c r="K16" s="84"/>
      <c r="L16" s="14"/>
    </row>
    <row r="17" spans="1:12" ht="15.6" customHeight="1">
      <c r="A17" s="66" t="s">
        <v>182</v>
      </c>
      <c r="C17" s="109">
        <v>14806</v>
      </c>
      <c r="D17" s="76">
        <v>15017</v>
      </c>
      <c r="E17" s="76">
        <v>15298</v>
      </c>
      <c r="F17" s="76">
        <v>15334</v>
      </c>
      <c r="G17" s="77"/>
      <c r="H17" s="76">
        <v>15000</v>
      </c>
      <c r="I17" s="76">
        <v>15067</v>
      </c>
      <c r="J17" s="76">
        <v>15694</v>
      </c>
      <c r="K17" s="76">
        <v>15640</v>
      </c>
    </row>
    <row r="18" spans="1:12" ht="15.6" customHeight="1">
      <c r="A18" s="65" t="s">
        <v>183</v>
      </c>
      <c r="C18" s="110">
        <v>5983</v>
      </c>
      <c r="D18" s="80">
        <v>5898</v>
      </c>
      <c r="E18" s="80">
        <v>5781</v>
      </c>
      <c r="F18" s="80">
        <v>5666</v>
      </c>
      <c r="G18" s="77"/>
      <c r="H18" s="80">
        <v>5502</v>
      </c>
      <c r="I18" s="80" t="s">
        <v>36</v>
      </c>
      <c r="J18" s="80" t="s">
        <v>36</v>
      </c>
      <c r="K18" s="80" t="s">
        <v>36</v>
      </c>
    </row>
    <row r="19" spans="1:12" ht="15.6" customHeight="1">
      <c r="A19" s="14"/>
      <c r="B19" s="14"/>
      <c r="C19" s="112"/>
      <c r="D19" s="33"/>
      <c r="E19" s="33"/>
      <c r="F19" s="33"/>
      <c r="G19" s="33"/>
      <c r="H19" s="33"/>
      <c r="I19" s="33"/>
      <c r="J19" s="33"/>
      <c r="K19" s="33"/>
      <c r="L19" s="14"/>
    </row>
    <row r="20" spans="1:12" ht="15.6" customHeight="1">
      <c r="A20" s="65" t="s">
        <v>184</v>
      </c>
      <c r="C20" s="113">
        <v>2.5</v>
      </c>
      <c r="D20" s="114">
        <v>2.5</v>
      </c>
      <c r="E20" s="114">
        <v>2.6462549731880296</v>
      </c>
      <c r="F20" s="114">
        <v>2.7</v>
      </c>
      <c r="G20" s="89"/>
      <c r="H20" s="114">
        <v>2.7</v>
      </c>
      <c r="I20" s="115" t="s">
        <v>36</v>
      </c>
      <c r="J20" s="115" t="s">
        <v>36</v>
      </c>
      <c r="K20" s="115" t="s">
        <v>36</v>
      </c>
    </row>
    <row r="21" spans="1:12" ht="15.6" customHeight="1">
      <c r="A21" s="14"/>
      <c r="B21" s="14"/>
      <c r="C21" s="14"/>
      <c r="D21" s="14"/>
      <c r="E21" s="14"/>
      <c r="F21" s="14"/>
      <c r="G21" s="14"/>
      <c r="H21" s="14"/>
      <c r="I21" s="14"/>
      <c r="J21" s="14"/>
      <c r="K21" s="14"/>
      <c r="L21" s="14"/>
    </row>
    <row r="22" spans="1:12" ht="15.6" customHeight="1">
      <c r="A22" s="141" t="s">
        <v>205</v>
      </c>
      <c r="B22" s="144"/>
      <c r="C22" s="144"/>
      <c r="D22" s="144"/>
      <c r="E22" s="144"/>
      <c r="F22" s="144"/>
      <c r="G22" s="144"/>
      <c r="H22" s="144"/>
      <c r="I22" s="144"/>
      <c r="J22" s="144"/>
      <c r="K22" s="144"/>
    </row>
    <row r="23" spans="1:12" ht="15.6" customHeight="1">
      <c r="A23" s="144"/>
      <c r="B23" s="144"/>
      <c r="C23" s="144"/>
      <c r="D23" s="144"/>
      <c r="E23" s="144"/>
      <c r="F23" s="144"/>
      <c r="G23" s="144"/>
      <c r="H23" s="144"/>
      <c r="I23" s="144"/>
      <c r="J23" s="144"/>
      <c r="K23" s="144"/>
    </row>
    <row r="24" spans="1:12" ht="35.1" customHeight="1">
      <c r="A24" s="144"/>
      <c r="B24" s="144"/>
      <c r="C24" s="144"/>
      <c r="D24" s="144"/>
      <c r="E24" s="144"/>
      <c r="F24" s="144"/>
      <c r="G24" s="144"/>
      <c r="H24" s="144"/>
      <c r="I24" s="144"/>
      <c r="J24" s="144"/>
      <c r="K24" s="144"/>
    </row>
  </sheetData>
  <mergeCells count="1">
    <mergeCell ref="A22:K24"/>
  </mergeCells>
  <pageMargins left="0.31496062992125984" right="0.31496062992125984" top="0.3543307086614173" bottom="0.3543307086614173" header="0.31496062992125984" footer="0.31496062992125984"/>
  <pageSetup scale="65" orientation="landscape" r:id="rId1"/>
  <headerFooter>
    <oddFooter>&amp;C6&amp;RRogers Communications Inc.
Supplemental Financial Information - Fourth Quarter 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Ruler="0" zoomScaleNormal="100" zoomScaleSheetLayoutView="50" zoomScalePageLayoutView="60" workbookViewId="0"/>
  </sheetViews>
  <sheetFormatPr defaultColWidth="13.140625" defaultRowHeight="12.75"/>
  <cols>
    <col min="1" max="1" width="51.42578125" customWidth="1"/>
    <col min="2" max="2" width="1.28515625" customWidth="1"/>
    <col min="3" max="3" width="14" customWidth="1"/>
    <col min="4" max="6" width="12.28515625" customWidth="1"/>
    <col min="7" max="7" width="1.85546875" customWidth="1"/>
    <col min="8" max="11" width="12.28515625" customWidth="1"/>
    <col min="12" max="12" width="1.140625" customWidth="1"/>
  </cols>
  <sheetData>
    <row r="1" spans="1:12" ht="15.6" customHeight="1">
      <c r="A1" s="3" t="s">
        <v>45</v>
      </c>
    </row>
    <row r="2" spans="1:12" ht="15.6" customHeight="1">
      <c r="A2" s="3" t="s">
        <v>84</v>
      </c>
    </row>
    <row r="3" spans="1:12" ht="15.6" customHeight="1">
      <c r="A3" s="3" t="s">
        <v>47</v>
      </c>
    </row>
    <row r="4" spans="1:12" ht="15.6" customHeight="1">
      <c r="C4" s="34" t="s">
        <v>0</v>
      </c>
      <c r="D4" s="10"/>
      <c r="H4" s="117" t="s">
        <v>196</v>
      </c>
    </row>
    <row r="5" spans="1:12" ht="15.6" customHeight="1">
      <c r="A5" s="15" t="s">
        <v>75</v>
      </c>
      <c r="B5" s="21"/>
      <c r="C5" s="35" t="s">
        <v>49</v>
      </c>
      <c r="D5" s="35" t="s">
        <v>50</v>
      </c>
      <c r="E5" s="35" t="s">
        <v>51</v>
      </c>
      <c r="F5" s="35" t="s">
        <v>38</v>
      </c>
      <c r="G5" s="21"/>
      <c r="H5" s="35" t="s">
        <v>52</v>
      </c>
      <c r="I5" s="35" t="s">
        <v>53</v>
      </c>
      <c r="J5" s="35" t="s">
        <v>54</v>
      </c>
      <c r="K5" s="35" t="s">
        <v>55</v>
      </c>
      <c r="L5" s="21"/>
    </row>
    <row r="6" spans="1:12" ht="15.6" customHeight="1">
      <c r="A6" s="14"/>
      <c r="B6" s="14"/>
      <c r="C6" s="31"/>
      <c r="D6" s="14"/>
      <c r="E6" s="14"/>
      <c r="F6" s="14"/>
      <c r="G6" s="14"/>
      <c r="H6" s="14"/>
      <c r="I6" s="14"/>
      <c r="J6" s="14"/>
      <c r="K6" s="14"/>
      <c r="L6" s="14"/>
    </row>
    <row r="7" spans="1:12" ht="15.6" customHeight="1">
      <c r="A7" s="1" t="s">
        <v>85</v>
      </c>
      <c r="C7" s="32"/>
    </row>
    <row r="8" spans="1:12" ht="15.6" customHeight="1">
      <c r="C8" s="32"/>
    </row>
    <row r="9" spans="1:12" ht="15.6" customHeight="1">
      <c r="A9" s="1" t="s">
        <v>86</v>
      </c>
      <c r="C9" s="32"/>
    </row>
    <row r="10" spans="1:12" ht="15.6" customHeight="1">
      <c r="A10" s="6" t="s">
        <v>87</v>
      </c>
      <c r="C10" s="109">
        <v>405</v>
      </c>
      <c r="D10" s="76">
        <v>57</v>
      </c>
      <c r="E10" s="76">
        <v>0</v>
      </c>
      <c r="F10" s="76">
        <v>0</v>
      </c>
      <c r="G10" s="77"/>
      <c r="H10" s="76">
        <v>0</v>
      </c>
      <c r="I10" s="76">
        <v>0</v>
      </c>
      <c r="J10" s="76">
        <v>0</v>
      </c>
      <c r="K10" s="76">
        <v>0</v>
      </c>
    </row>
    <row r="11" spans="1:12" ht="15.6" customHeight="1">
      <c r="A11" s="6" t="s">
        <v>33</v>
      </c>
      <c r="C11" s="109">
        <v>2259</v>
      </c>
      <c r="D11" s="76">
        <v>2085</v>
      </c>
      <c r="E11" s="76">
        <v>2071</v>
      </c>
      <c r="F11" s="76">
        <v>1900</v>
      </c>
      <c r="G11" s="77"/>
      <c r="H11" s="76">
        <v>2035</v>
      </c>
      <c r="I11" s="76">
        <v>1807</v>
      </c>
      <c r="J11" s="76">
        <v>1875</v>
      </c>
      <c r="K11" s="76">
        <v>1731</v>
      </c>
    </row>
    <row r="12" spans="1:12" ht="15.6" customHeight="1">
      <c r="A12" s="6" t="s">
        <v>4</v>
      </c>
      <c r="C12" s="109">
        <v>466</v>
      </c>
      <c r="D12" s="76">
        <v>383</v>
      </c>
      <c r="E12" s="76">
        <v>390</v>
      </c>
      <c r="F12" s="76">
        <v>356</v>
      </c>
      <c r="G12" s="77"/>
      <c r="H12" s="76">
        <v>435</v>
      </c>
      <c r="I12" s="76">
        <v>349</v>
      </c>
      <c r="J12" s="76">
        <v>412</v>
      </c>
      <c r="K12" s="76">
        <v>433</v>
      </c>
    </row>
    <row r="13" spans="1:12" ht="15.6" customHeight="1">
      <c r="A13" s="6" t="s">
        <v>88</v>
      </c>
      <c r="C13" s="109">
        <v>1052</v>
      </c>
      <c r="D13" s="76">
        <v>944</v>
      </c>
      <c r="E13" s="76">
        <v>884</v>
      </c>
      <c r="F13" s="76">
        <v>861</v>
      </c>
      <c r="G13" s="77"/>
      <c r="H13" s="76">
        <v>820</v>
      </c>
      <c r="I13" s="76">
        <v>776</v>
      </c>
      <c r="J13" s="76">
        <v>752</v>
      </c>
      <c r="K13" s="76">
        <v>735</v>
      </c>
    </row>
    <row r="14" spans="1:12" ht="15.6" customHeight="1">
      <c r="A14" s="6" t="s">
        <v>30</v>
      </c>
      <c r="C14" s="109">
        <v>436</v>
      </c>
      <c r="D14" s="76">
        <v>456</v>
      </c>
      <c r="E14" s="76">
        <v>468</v>
      </c>
      <c r="F14" s="76">
        <v>435</v>
      </c>
      <c r="G14" s="77"/>
      <c r="H14" s="76">
        <v>414</v>
      </c>
      <c r="I14" s="76">
        <v>450</v>
      </c>
      <c r="J14" s="76">
        <v>496</v>
      </c>
      <c r="K14" s="76">
        <v>528</v>
      </c>
    </row>
    <row r="15" spans="1:12" ht="15.6" customHeight="1">
      <c r="A15" s="12" t="s">
        <v>89</v>
      </c>
      <c r="C15" s="110">
        <v>270</v>
      </c>
      <c r="D15" s="80">
        <v>131</v>
      </c>
      <c r="E15" s="80">
        <v>145</v>
      </c>
      <c r="F15" s="80">
        <v>442</v>
      </c>
      <c r="G15" s="77"/>
      <c r="H15" s="80">
        <v>421</v>
      </c>
      <c r="I15" s="80">
        <v>423</v>
      </c>
      <c r="J15" s="80">
        <v>101</v>
      </c>
      <c r="K15" s="80">
        <v>118</v>
      </c>
    </row>
    <row r="16" spans="1:12" ht="15.6" customHeight="1">
      <c r="A16" s="13" t="s">
        <v>90</v>
      </c>
      <c r="B16" s="14"/>
      <c r="C16" s="97">
        <v>4888</v>
      </c>
      <c r="D16" s="83">
        <v>4056</v>
      </c>
      <c r="E16" s="83">
        <v>3958</v>
      </c>
      <c r="F16" s="83">
        <v>3994</v>
      </c>
      <c r="G16" s="84"/>
      <c r="H16" s="83">
        <v>4125</v>
      </c>
      <c r="I16" s="83">
        <v>3805</v>
      </c>
      <c r="J16" s="83">
        <v>3636</v>
      </c>
      <c r="K16" s="83">
        <v>3545</v>
      </c>
      <c r="L16" s="14"/>
    </row>
    <row r="17" spans="1:12" ht="15.6" customHeight="1">
      <c r="C17" s="109"/>
      <c r="D17" s="77"/>
      <c r="E17" s="77"/>
      <c r="F17" s="77"/>
      <c r="G17" s="77"/>
      <c r="H17" s="77"/>
      <c r="I17" s="77"/>
      <c r="J17" s="77"/>
      <c r="K17" s="77"/>
    </row>
    <row r="18" spans="1:12" ht="15.6" customHeight="1">
      <c r="A18" s="1" t="s">
        <v>91</v>
      </c>
      <c r="C18" s="109">
        <v>11780</v>
      </c>
      <c r="D18" s="76">
        <v>11506</v>
      </c>
      <c r="E18" s="76">
        <v>11350</v>
      </c>
      <c r="F18" s="76">
        <v>11227</v>
      </c>
      <c r="G18" s="77"/>
      <c r="H18" s="76">
        <v>11143</v>
      </c>
      <c r="I18" s="76">
        <v>10821</v>
      </c>
      <c r="J18" s="76">
        <v>10678</v>
      </c>
      <c r="K18" s="76">
        <v>10704</v>
      </c>
    </row>
    <row r="19" spans="1:12" ht="15.6" customHeight="1">
      <c r="A19" s="1" t="s">
        <v>92</v>
      </c>
      <c r="C19" s="109">
        <v>7205</v>
      </c>
      <c r="D19" s="76">
        <v>7203</v>
      </c>
      <c r="E19" s="76">
        <v>7203</v>
      </c>
      <c r="F19" s="76">
        <v>7222</v>
      </c>
      <c r="G19" s="77"/>
      <c r="H19" s="76">
        <v>7244</v>
      </c>
      <c r="I19" s="76">
        <v>7270</v>
      </c>
      <c r="J19" s="76">
        <v>7290</v>
      </c>
      <c r="K19" s="76">
        <v>7111</v>
      </c>
    </row>
    <row r="20" spans="1:12" ht="15.6" customHeight="1">
      <c r="A20" s="1" t="s">
        <v>3</v>
      </c>
      <c r="C20" s="109">
        <v>2134</v>
      </c>
      <c r="D20" s="76">
        <v>2124</v>
      </c>
      <c r="E20" s="76">
        <v>2156</v>
      </c>
      <c r="F20" s="76">
        <v>2277</v>
      </c>
      <c r="G20" s="77"/>
      <c r="H20" s="76">
        <v>2561</v>
      </c>
      <c r="I20" s="76">
        <v>2569</v>
      </c>
      <c r="J20" s="76">
        <v>2385</v>
      </c>
      <c r="K20" s="76">
        <v>2243</v>
      </c>
    </row>
    <row r="21" spans="1:12" ht="15.6" customHeight="1">
      <c r="A21" s="1" t="s">
        <v>93</v>
      </c>
      <c r="C21" s="109">
        <v>1339</v>
      </c>
      <c r="D21" s="76">
        <v>921</v>
      </c>
      <c r="E21" s="76">
        <v>1058</v>
      </c>
      <c r="F21" s="76">
        <v>972</v>
      </c>
      <c r="G21" s="77"/>
      <c r="H21" s="76">
        <v>953</v>
      </c>
      <c r="I21" s="76">
        <v>988</v>
      </c>
      <c r="J21" s="76">
        <v>1484</v>
      </c>
      <c r="K21" s="76">
        <v>1605</v>
      </c>
    </row>
    <row r="22" spans="1:12" ht="15.6" customHeight="1">
      <c r="A22" s="1" t="s">
        <v>94</v>
      </c>
      <c r="C22" s="109">
        <v>535</v>
      </c>
      <c r="D22" s="76">
        <v>457</v>
      </c>
      <c r="E22" s="76">
        <v>443</v>
      </c>
      <c r="F22" s="76">
        <v>441</v>
      </c>
      <c r="G22" s="77"/>
      <c r="H22" s="76">
        <v>413</v>
      </c>
      <c r="I22" s="76">
        <v>362</v>
      </c>
      <c r="J22" s="76">
        <v>354</v>
      </c>
      <c r="K22" s="76">
        <v>366</v>
      </c>
    </row>
    <row r="23" spans="1:12" ht="15.6" customHeight="1">
      <c r="A23" s="1" t="s">
        <v>95</v>
      </c>
      <c r="C23" s="109">
        <v>132</v>
      </c>
      <c r="D23" s="76">
        <v>133</v>
      </c>
      <c r="E23" s="76">
        <v>132</v>
      </c>
      <c r="F23" s="76">
        <v>135</v>
      </c>
      <c r="G23" s="77"/>
      <c r="H23" s="76">
        <v>143</v>
      </c>
      <c r="I23" s="76">
        <v>146</v>
      </c>
      <c r="J23" s="76">
        <v>145</v>
      </c>
      <c r="K23" s="76">
        <v>151</v>
      </c>
    </row>
    <row r="24" spans="1:12" ht="15.6" customHeight="1">
      <c r="A24" s="1" t="s">
        <v>96</v>
      </c>
      <c r="C24" s="109">
        <v>0</v>
      </c>
      <c r="D24" s="76">
        <v>3</v>
      </c>
      <c r="E24" s="76">
        <v>3</v>
      </c>
      <c r="F24" s="76">
        <v>3</v>
      </c>
      <c r="G24" s="77"/>
      <c r="H24" s="76">
        <v>3</v>
      </c>
      <c r="I24" s="76">
        <v>6</v>
      </c>
      <c r="J24" s="76">
        <v>7</v>
      </c>
      <c r="K24" s="76">
        <v>7</v>
      </c>
    </row>
    <row r="25" spans="1:12" ht="15.6" customHeight="1">
      <c r="A25" s="9" t="s">
        <v>31</v>
      </c>
      <c r="C25" s="110">
        <v>3905</v>
      </c>
      <c r="D25" s="80">
        <v>3905</v>
      </c>
      <c r="E25" s="80">
        <v>3905</v>
      </c>
      <c r="F25" s="80">
        <v>3905</v>
      </c>
      <c r="G25" s="77"/>
      <c r="H25" s="80">
        <v>3905</v>
      </c>
      <c r="I25" s="80">
        <v>3905</v>
      </c>
      <c r="J25" s="80">
        <v>3905</v>
      </c>
      <c r="K25" s="80">
        <v>3905</v>
      </c>
    </row>
    <row r="26" spans="1:12" ht="15.6" customHeight="1">
      <c r="A26" s="14"/>
      <c r="B26" s="14"/>
      <c r="C26" s="97"/>
      <c r="D26" s="84"/>
      <c r="E26" s="84"/>
      <c r="F26" s="84"/>
      <c r="G26" s="84"/>
      <c r="H26" s="84"/>
      <c r="I26" s="84"/>
      <c r="J26" s="84"/>
      <c r="K26" s="84"/>
      <c r="L26" s="14"/>
    </row>
    <row r="27" spans="1:12" ht="15.6" customHeight="1">
      <c r="A27" s="9" t="s">
        <v>97</v>
      </c>
      <c r="C27" s="110">
        <v>31918</v>
      </c>
      <c r="D27" s="80">
        <v>30308</v>
      </c>
      <c r="E27" s="80">
        <v>30208</v>
      </c>
      <c r="F27" s="80">
        <v>30176</v>
      </c>
      <c r="G27" s="77"/>
      <c r="H27" s="80">
        <v>30490</v>
      </c>
      <c r="I27" s="80">
        <v>29872</v>
      </c>
      <c r="J27" s="80">
        <v>29884</v>
      </c>
      <c r="K27" s="80">
        <v>29637</v>
      </c>
    </row>
    <row r="28" spans="1:12" ht="15.6" customHeight="1">
      <c r="A28" s="14"/>
      <c r="B28" s="14"/>
      <c r="C28" s="97"/>
      <c r="D28" s="84"/>
      <c r="E28" s="84"/>
      <c r="F28" s="84"/>
      <c r="G28" s="84"/>
      <c r="H28" s="84"/>
      <c r="I28" s="84"/>
      <c r="J28" s="84"/>
      <c r="K28" s="84"/>
      <c r="L28" s="14"/>
    </row>
    <row r="29" spans="1:12" ht="15.6" customHeight="1">
      <c r="A29" s="1" t="s">
        <v>98</v>
      </c>
      <c r="C29" s="109"/>
      <c r="D29" s="77"/>
      <c r="E29" s="77"/>
      <c r="F29" s="77"/>
      <c r="G29" s="77"/>
      <c r="H29" s="77"/>
      <c r="I29" s="77"/>
      <c r="J29" s="77"/>
      <c r="K29" s="77"/>
    </row>
    <row r="30" spans="1:12" ht="15.6" customHeight="1">
      <c r="C30" s="109"/>
      <c r="D30" s="77"/>
      <c r="E30" s="77"/>
      <c r="F30" s="77"/>
      <c r="G30" s="77"/>
      <c r="H30" s="77"/>
      <c r="I30" s="77"/>
      <c r="J30" s="77"/>
      <c r="K30" s="77"/>
    </row>
    <row r="31" spans="1:12" ht="15.6" customHeight="1">
      <c r="A31" s="1" t="s">
        <v>99</v>
      </c>
      <c r="C31" s="109"/>
      <c r="D31" s="77"/>
      <c r="E31" s="77"/>
      <c r="F31" s="77"/>
      <c r="G31" s="77"/>
      <c r="H31" s="77"/>
      <c r="I31" s="77"/>
      <c r="J31" s="77"/>
      <c r="K31" s="77"/>
    </row>
    <row r="32" spans="1:12" ht="15.6" customHeight="1">
      <c r="A32" s="6" t="s">
        <v>100</v>
      </c>
      <c r="C32" s="109">
        <v>0</v>
      </c>
      <c r="D32" s="76">
        <v>0</v>
      </c>
      <c r="E32" s="76">
        <v>11</v>
      </c>
      <c r="F32" s="76">
        <v>49</v>
      </c>
      <c r="G32" s="77"/>
      <c r="H32" s="76">
        <v>6</v>
      </c>
      <c r="I32" s="76">
        <v>35</v>
      </c>
      <c r="J32" s="76">
        <v>74</v>
      </c>
      <c r="K32" s="76">
        <v>49</v>
      </c>
    </row>
    <row r="33" spans="1:12" ht="15.6" customHeight="1">
      <c r="A33" s="6" t="s">
        <v>83</v>
      </c>
      <c r="C33" s="109">
        <v>2255</v>
      </c>
      <c r="D33" s="76">
        <v>1903</v>
      </c>
      <c r="E33" s="76">
        <v>2176</v>
      </c>
      <c r="F33" s="76">
        <v>747</v>
      </c>
      <c r="G33" s="77"/>
      <c r="H33" s="76">
        <v>1585</v>
      </c>
      <c r="I33" s="76">
        <v>1738</v>
      </c>
      <c r="J33" s="76">
        <v>1988</v>
      </c>
      <c r="K33" s="76">
        <v>1136</v>
      </c>
    </row>
    <row r="34" spans="1:12" ht="15.6" customHeight="1">
      <c r="A34" s="6" t="s">
        <v>34</v>
      </c>
      <c r="C34" s="109">
        <v>3052</v>
      </c>
      <c r="D34" s="76">
        <v>2751</v>
      </c>
      <c r="E34" s="76">
        <v>2651</v>
      </c>
      <c r="F34" s="76">
        <v>2516</v>
      </c>
      <c r="G34" s="77"/>
      <c r="H34" s="76">
        <v>2931</v>
      </c>
      <c r="I34" s="76">
        <v>2589</v>
      </c>
      <c r="J34" s="76">
        <v>2364</v>
      </c>
      <c r="K34" s="76">
        <v>2345</v>
      </c>
    </row>
    <row r="35" spans="1:12" ht="15.6" customHeight="1">
      <c r="A35" s="6" t="s">
        <v>101</v>
      </c>
      <c r="C35" s="109">
        <v>177</v>
      </c>
      <c r="D35" s="76">
        <v>170</v>
      </c>
      <c r="E35" s="76">
        <v>194</v>
      </c>
      <c r="F35" s="76">
        <v>147</v>
      </c>
      <c r="G35" s="77"/>
      <c r="H35" s="76">
        <v>62</v>
      </c>
      <c r="I35" s="76">
        <v>95</v>
      </c>
      <c r="J35" s="76">
        <v>105</v>
      </c>
      <c r="K35" s="76">
        <v>134</v>
      </c>
    </row>
    <row r="36" spans="1:12" ht="15.6" customHeight="1">
      <c r="A36" s="6" t="s">
        <v>102</v>
      </c>
      <c r="C36" s="109">
        <v>132</v>
      </c>
      <c r="D36" s="76">
        <v>126</v>
      </c>
      <c r="E36" s="76">
        <v>128</v>
      </c>
      <c r="F36" s="76">
        <v>110</v>
      </c>
      <c r="G36" s="77"/>
      <c r="H36" s="76">
        <v>132</v>
      </c>
      <c r="I36" s="76">
        <v>122</v>
      </c>
      <c r="J36" s="76">
        <v>194</v>
      </c>
      <c r="K36" s="76">
        <v>248</v>
      </c>
    </row>
    <row r="37" spans="1:12" ht="15.6" customHeight="1">
      <c r="A37" s="6" t="s">
        <v>103</v>
      </c>
      <c r="C37" s="109">
        <v>233</v>
      </c>
      <c r="D37" s="76">
        <v>196</v>
      </c>
      <c r="E37" s="76">
        <v>274</v>
      </c>
      <c r="F37" s="76">
        <v>329</v>
      </c>
      <c r="G37" s="77"/>
      <c r="H37" s="76">
        <v>278</v>
      </c>
      <c r="I37" s="76">
        <v>207</v>
      </c>
      <c r="J37" s="76">
        <v>301</v>
      </c>
      <c r="K37" s="76">
        <v>385</v>
      </c>
    </row>
    <row r="38" spans="1:12" ht="15.6" customHeight="1">
      <c r="A38" s="6" t="s">
        <v>79</v>
      </c>
      <c r="C38" s="109">
        <v>900</v>
      </c>
      <c r="D38" s="76">
        <v>400</v>
      </c>
      <c r="E38" s="76">
        <v>400</v>
      </c>
      <c r="F38" s="76">
        <v>2205</v>
      </c>
      <c r="G38" s="77"/>
      <c r="H38" s="76">
        <v>1756</v>
      </c>
      <c r="I38" s="76">
        <v>1747</v>
      </c>
      <c r="J38" s="76">
        <v>0</v>
      </c>
      <c r="K38" s="76">
        <v>500</v>
      </c>
    </row>
    <row r="39" spans="1:12" ht="15.6" customHeight="1">
      <c r="A39" s="12" t="s">
        <v>89</v>
      </c>
      <c r="C39" s="110">
        <v>87</v>
      </c>
      <c r="D39" s="80">
        <v>68</v>
      </c>
      <c r="E39" s="80">
        <v>74</v>
      </c>
      <c r="F39" s="80">
        <v>85</v>
      </c>
      <c r="G39" s="77"/>
      <c r="H39" s="80">
        <v>133</v>
      </c>
      <c r="I39" s="80">
        <v>84</v>
      </c>
      <c r="J39" s="80">
        <v>107</v>
      </c>
      <c r="K39" s="80">
        <v>26</v>
      </c>
    </row>
    <row r="40" spans="1:12" ht="15.6" customHeight="1">
      <c r="A40" s="13" t="s">
        <v>104</v>
      </c>
      <c r="B40" s="14"/>
      <c r="C40" s="97">
        <v>6836</v>
      </c>
      <c r="D40" s="83">
        <v>5614</v>
      </c>
      <c r="E40" s="83">
        <v>5908</v>
      </c>
      <c r="F40" s="83">
        <v>6188</v>
      </c>
      <c r="G40" s="84"/>
      <c r="H40" s="83">
        <v>6883</v>
      </c>
      <c r="I40" s="83">
        <v>6617</v>
      </c>
      <c r="J40" s="83">
        <v>5133</v>
      </c>
      <c r="K40" s="83">
        <v>4823</v>
      </c>
      <c r="L40" s="14"/>
    </row>
    <row r="41" spans="1:12" ht="15.6" customHeight="1">
      <c r="C41" s="109"/>
      <c r="D41" s="77"/>
      <c r="E41" s="77"/>
      <c r="F41" s="77"/>
      <c r="G41" s="77"/>
      <c r="H41" s="77"/>
      <c r="I41" s="77"/>
      <c r="J41" s="77"/>
      <c r="K41" s="77"/>
    </row>
    <row r="42" spans="1:12" ht="15.6" customHeight="1">
      <c r="A42" s="1" t="s">
        <v>5</v>
      </c>
      <c r="C42" s="109">
        <v>35</v>
      </c>
      <c r="D42" s="76">
        <v>35</v>
      </c>
      <c r="E42" s="76">
        <v>36</v>
      </c>
      <c r="F42" s="76">
        <v>36</v>
      </c>
      <c r="G42" s="77"/>
      <c r="H42" s="76">
        <v>35</v>
      </c>
      <c r="I42" s="76">
        <v>33</v>
      </c>
      <c r="J42" s="76">
        <v>33</v>
      </c>
      <c r="K42" s="76">
        <v>33</v>
      </c>
    </row>
    <row r="43" spans="1:12" ht="15.6" customHeight="1">
      <c r="A43" s="1" t="s">
        <v>32</v>
      </c>
      <c r="C43" s="109">
        <v>13390</v>
      </c>
      <c r="D43" s="76">
        <v>13465</v>
      </c>
      <c r="E43" s="76">
        <v>13600</v>
      </c>
      <c r="F43" s="76">
        <v>13432</v>
      </c>
      <c r="G43" s="77"/>
      <c r="H43" s="76">
        <v>12692</v>
      </c>
      <c r="I43" s="76">
        <v>12655</v>
      </c>
      <c r="J43" s="76">
        <v>14927</v>
      </c>
      <c r="K43" s="76">
        <v>15434</v>
      </c>
    </row>
    <row r="44" spans="1:12" ht="15.6" customHeight="1">
      <c r="A44" s="1" t="s">
        <v>93</v>
      </c>
      <c r="C44" s="109">
        <v>22</v>
      </c>
      <c r="D44" s="76">
        <v>128</v>
      </c>
      <c r="E44" s="76">
        <v>102</v>
      </c>
      <c r="F44" s="76">
        <v>136</v>
      </c>
      <c r="G44" s="77"/>
      <c r="H44" s="76">
        <v>147</v>
      </c>
      <c r="I44" s="76">
        <v>160</v>
      </c>
      <c r="J44" s="76">
        <v>153</v>
      </c>
      <c r="K44" s="76">
        <v>154</v>
      </c>
    </row>
    <row r="45" spans="1:12" ht="15.6" customHeight="1">
      <c r="A45" s="1" t="s">
        <v>105</v>
      </c>
      <c r="C45" s="109">
        <v>546</v>
      </c>
      <c r="D45" s="76">
        <v>564</v>
      </c>
      <c r="E45" s="76">
        <v>525</v>
      </c>
      <c r="F45" s="76">
        <v>599</v>
      </c>
      <c r="G45" s="77"/>
      <c r="H45" s="76">
        <v>613</v>
      </c>
      <c r="I45" s="76">
        <v>540</v>
      </c>
      <c r="J45" s="76">
        <v>490</v>
      </c>
      <c r="K45" s="76">
        <v>541</v>
      </c>
    </row>
    <row r="46" spans="1:12" ht="15.6" customHeight="1">
      <c r="A46" s="9" t="s">
        <v>106</v>
      </c>
      <c r="C46" s="110">
        <v>2910</v>
      </c>
      <c r="D46" s="80">
        <v>2713</v>
      </c>
      <c r="E46" s="80">
        <v>2592</v>
      </c>
      <c r="F46" s="80">
        <v>2517</v>
      </c>
      <c r="G46" s="77"/>
      <c r="H46" s="80">
        <v>2624</v>
      </c>
      <c r="I46" s="80">
        <v>2508</v>
      </c>
      <c r="J46" s="80">
        <v>2350</v>
      </c>
      <c r="K46" s="80">
        <v>2279</v>
      </c>
    </row>
    <row r="47" spans="1:12" ht="15.6" customHeight="1">
      <c r="A47" s="13" t="s">
        <v>107</v>
      </c>
      <c r="B47" s="14"/>
      <c r="C47" s="97">
        <v>23739</v>
      </c>
      <c r="D47" s="83">
        <v>22519</v>
      </c>
      <c r="E47" s="83">
        <v>22763</v>
      </c>
      <c r="F47" s="83">
        <v>22908</v>
      </c>
      <c r="G47" s="84"/>
      <c r="H47" s="83">
        <v>22994</v>
      </c>
      <c r="I47" s="83">
        <v>22513</v>
      </c>
      <c r="J47" s="83">
        <v>23086</v>
      </c>
      <c r="K47" s="83">
        <v>23264</v>
      </c>
      <c r="L47" s="14"/>
    </row>
    <row r="48" spans="1:12" ht="15.6" customHeight="1">
      <c r="C48" s="110"/>
      <c r="D48" s="77"/>
      <c r="E48" s="77"/>
      <c r="F48" s="77"/>
      <c r="G48" s="77"/>
      <c r="H48" s="77"/>
      <c r="I48" s="77"/>
      <c r="J48" s="77"/>
      <c r="K48" s="77"/>
    </row>
    <row r="49" spans="1:12" ht="15.6" customHeight="1">
      <c r="A49" s="15" t="s">
        <v>108</v>
      </c>
      <c r="B49" s="21"/>
      <c r="C49" s="111">
        <v>8179</v>
      </c>
      <c r="D49" s="87">
        <v>7789</v>
      </c>
      <c r="E49" s="87">
        <v>7445</v>
      </c>
      <c r="F49" s="87">
        <v>7268</v>
      </c>
      <c r="G49" s="88"/>
      <c r="H49" s="87">
        <v>7496</v>
      </c>
      <c r="I49" s="87">
        <v>7359</v>
      </c>
      <c r="J49" s="87">
        <v>6798</v>
      </c>
      <c r="K49" s="87">
        <v>6373</v>
      </c>
      <c r="L49" s="21"/>
    </row>
    <row r="50" spans="1:12" ht="15.6" customHeight="1">
      <c r="A50" s="14"/>
      <c r="B50" s="14"/>
      <c r="C50" s="97"/>
      <c r="D50" s="84"/>
      <c r="E50" s="84"/>
      <c r="F50" s="84"/>
      <c r="G50" s="84"/>
      <c r="H50" s="84"/>
      <c r="I50" s="84"/>
      <c r="J50" s="84"/>
      <c r="K50" s="84"/>
      <c r="L50" s="14"/>
    </row>
    <row r="51" spans="1:12" ht="15.6" customHeight="1">
      <c r="A51" s="9" t="s">
        <v>109</v>
      </c>
      <c r="C51" s="110">
        <v>31918</v>
      </c>
      <c r="D51" s="80">
        <v>30308</v>
      </c>
      <c r="E51" s="80">
        <v>30208</v>
      </c>
      <c r="F51" s="80">
        <v>30176</v>
      </c>
      <c r="G51" s="77"/>
      <c r="H51" s="80">
        <v>30490</v>
      </c>
      <c r="I51" s="80">
        <v>29872</v>
      </c>
      <c r="J51" s="80">
        <v>29884</v>
      </c>
      <c r="K51" s="80">
        <v>29637</v>
      </c>
    </row>
    <row r="52" spans="1:12" ht="15.6" customHeight="1">
      <c r="A52" s="14"/>
      <c r="B52" s="14"/>
      <c r="C52" s="14"/>
      <c r="D52" s="14"/>
      <c r="E52" s="14"/>
      <c r="F52" s="14"/>
      <c r="G52" s="14"/>
      <c r="H52" s="14"/>
      <c r="I52" s="14"/>
      <c r="J52" s="14"/>
      <c r="K52" s="14"/>
      <c r="L52" s="14"/>
    </row>
    <row r="53" spans="1:12" ht="15.6" customHeight="1">
      <c r="A53" s="141" t="s">
        <v>199</v>
      </c>
      <c r="B53" s="144"/>
      <c r="C53" s="144"/>
      <c r="D53" s="144"/>
      <c r="E53" s="144"/>
      <c r="F53" s="144"/>
      <c r="G53" s="144"/>
      <c r="H53" s="144"/>
      <c r="I53" s="144"/>
      <c r="J53" s="144"/>
      <c r="K53" s="144"/>
    </row>
    <row r="54" spans="1:12" ht="15.6" customHeight="1">
      <c r="A54" s="144"/>
      <c r="B54" s="144"/>
      <c r="C54" s="144"/>
      <c r="D54" s="144"/>
      <c r="E54" s="144"/>
      <c r="F54" s="144"/>
      <c r="G54" s="144"/>
      <c r="H54" s="144"/>
      <c r="I54" s="144"/>
      <c r="J54" s="144"/>
      <c r="K54" s="144"/>
    </row>
    <row r="55" spans="1:12">
      <c r="A55" s="144"/>
      <c r="B55" s="144"/>
      <c r="C55" s="144"/>
      <c r="D55" s="144"/>
      <c r="E55" s="144"/>
      <c r="F55" s="144"/>
      <c r="G55" s="144"/>
      <c r="H55" s="144"/>
      <c r="I55" s="144"/>
      <c r="J55" s="144"/>
      <c r="K55" s="144"/>
    </row>
  </sheetData>
  <mergeCells count="1">
    <mergeCell ref="A53:K55"/>
  </mergeCells>
  <pageMargins left="0.31496062992125984" right="0.31496062992125984" top="0.3543307086614173" bottom="0.3543307086614173" header="0.31496062992125984" footer="0.31496062992125984"/>
  <pageSetup scale="65" orientation="landscape" r:id="rId1"/>
  <headerFooter>
    <oddFooter>&amp;C7&amp;RRogers Communications Inc.
Supplemental Financial Information - Fourth Quarter 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Ruler="0" zoomScaleNormal="100" zoomScaleSheetLayoutView="82" zoomScalePageLayoutView="74" workbookViewId="0"/>
  </sheetViews>
  <sheetFormatPr defaultColWidth="13.140625" defaultRowHeight="12.75"/>
  <cols>
    <col min="1" max="1" width="61.7109375" customWidth="1"/>
    <col min="2" max="2" width="2.140625" customWidth="1"/>
    <col min="3" max="3" width="14" customWidth="1"/>
    <col min="4" max="7" width="12.28515625" customWidth="1"/>
    <col min="8" max="8" width="1.28515625" customWidth="1"/>
    <col min="9" max="9" width="14" customWidth="1"/>
    <col min="10" max="13" width="12.28515625" customWidth="1"/>
    <col min="14" max="14" width="1.5703125" customWidth="1"/>
  </cols>
  <sheetData>
    <row r="1" spans="1:14" ht="15.6" customHeight="1">
      <c r="A1" s="3" t="s">
        <v>45</v>
      </c>
    </row>
    <row r="2" spans="1:14" ht="15.6" customHeight="1">
      <c r="A2" s="3" t="s">
        <v>110</v>
      </c>
    </row>
    <row r="3" spans="1:14" ht="15.6" customHeight="1">
      <c r="A3" s="3" t="s">
        <v>47</v>
      </c>
    </row>
    <row r="4" spans="1:14" ht="15.6" customHeight="1">
      <c r="C4" s="7" t="s">
        <v>0</v>
      </c>
      <c r="E4" s="8"/>
      <c r="I4" s="116" t="s">
        <v>195</v>
      </c>
    </row>
    <row r="5" spans="1:14" ht="15.6" customHeight="1">
      <c r="A5" s="9" t="s">
        <v>75</v>
      </c>
      <c r="C5" s="10" t="s">
        <v>12</v>
      </c>
      <c r="D5" s="10" t="s">
        <v>49</v>
      </c>
      <c r="E5" s="10" t="s">
        <v>50</v>
      </c>
      <c r="F5" s="10" t="s">
        <v>51</v>
      </c>
      <c r="G5" s="10" t="s">
        <v>38</v>
      </c>
      <c r="I5" s="10" t="s">
        <v>12</v>
      </c>
      <c r="J5" s="10" t="s">
        <v>52</v>
      </c>
      <c r="K5" s="10" t="s">
        <v>53</v>
      </c>
      <c r="L5" s="10" t="s">
        <v>54</v>
      </c>
      <c r="M5" s="10" t="s">
        <v>55</v>
      </c>
    </row>
    <row r="6" spans="1:14" ht="15.6" customHeight="1">
      <c r="A6" s="36" t="s">
        <v>44</v>
      </c>
      <c r="B6" s="14"/>
      <c r="C6" s="18"/>
      <c r="D6" s="19"/>
      <c r="E6" s="14"/>
      <c r="F6" s="14"/>
      <c r="G6" s="14"/>
      <c r="H6" s="14"/>
      <c r="I6" s="18"/>
      <c r="J6" s="14"/>
      <c r="K6" s="14"/>
      <c r="L6" s="14"/>
      <c r="M6" s="14"/>
      <c r="N6" s="14"/>
    </row>
    <row r="7" spans="1:14" ht="15.6" customHeight="1">
      <c r="A7" s="1" t="s">
        <v>111</v>
      </c>
      <c r="C7" s="20"/>
      <c r="D7" s="17"/>
      <c r="I7" s="20"/>
    </row>
    <row r="8" spans="1:14" ht="15.6" customHeight="1">
      <c r="C8" s="20"/>
      <c r="D8" s="17"/>
      <c r="I8" s="20"/>
    </row>
    <row r="9" spans="1:14" ht="15.6" customHeight="1">
      <c r="A9" s="1" t="s">
        <v>112</v>
      </c>
      <c r="C9" s="42"/>
      <c r="D9" s="43"/>
      <c r="I9" s="42"/>
    </row>
    <row r="10" spans="1:14" ht="15.6" customHeight="1">
      <c r="A10" s="6" t="s">
        <v>204</v>
      </c>
      <c r="C10" s="119">
        <v>2059</v>
      </c>
      <c r="D10" s="75">
        <v>502</v>
      </c>
      <c r="E10" s="76">
        <v>594</v>
      </c>
      <c r="F10" s="76">
        <v>538</v>
      </c>
      <c r="G10" s="76">
        <v>425</v>
      </c>
      <c r="H10" s="77"/>
      <c r="I10" s="74">
        <v>1845</v>
      </c>
      <c r="J10" s="76">
        <v>499</v>
      </c>
      <c r="K10" s="76">
        <v>508</v>
      </c>
      <c r="L10" s="76">
        <v>528</v>
      </c>
      <c r="M10" s="76">
        <v>310</v>
      </c>
    </row>
    <row r="11" spans="1:14" ht="15.6" customHeight="1">
      <c r="A11" s="6" t="s">
        <v>113</v>
      </c>
      <c r="C11" s="119"/>
      <c r="D11" s="75"/>
      <c r="E11" s="77"/>
      <c r="F11" s="77"/>
      <c r="G11" s="77"/>
      <c r="H11" s="77"/>
      <c r="I11" s="74"/>
      <c r="J11" s="77"/>
      <c r="K11" s="77"/>
      <c r="L11" s="77"/>
      <c r="M11" s="77"/>
    </row>
    <row r="12" spans="1:14" ht="15.6" customHeight="1">
      <c r="A12" s="37" t="s">
        <v>114</v>
      </c>
      <c r="C12" s="119"/>
      <c r="D12" s="75"/>
      <c r="E12" s="77"/>
      <c r="F12" s="77"/>
      <c r="G12" s="77"/>
      <c r="H12" s="77"/>
      <c r="I12" s="74"/>
      <c r="J12" s="77"/>
      <c r="K12" s="77"/>
      <c r="L12" s="77"/>
      <c r="M12" s="77"/>
    </row>
    <row r="13" spans="1:14" ht="15.6" customHeight="1">
      <c r="A13" s="38" t="s">
        <v>39</v>
      </c>
      <c r="C13" s="119">
        <v>2211</v>
      </c>
      <c r="D13" s="75">
        <v>564</v>
      </c>
      <c r="E13" s="76">
        <v>558</v>
      </c>
      <c r="F13" s="76">
        <v>545</v>
      </c>
      <c r="G13" s="76">
        <v>544</v>
      </c>
      <c r="H13" s="77"/>
      <c r="I13" s="74">
        <v>2142</v>
      </c>
      <c r="J13" s="76">
        <v>531</v>
      </c>
      <c r="K13" s="76">
        <v>531</v>
      </c>
      <c r="L13" s="76">
        <v>535</v>
      </c>
      <c r="M13" s="76">
        <v>545</v>
      </c>
    </row>
    <row r="14" spans="1:14" ht="15.6" customHeight="1">
      <c r="A14" s="38" t="s">
        <v>23</v>
      </c>
      <c r="C14" s="119">
        <v>58</v>
      </c>
      <c r="D14" s="75">
        <v>19</v>
      </c>
      <c r="E14" s="76">
        <v>9</v>
      </c>
      <c r="F14" s="76">
        <v>16</v>
      </c>
      <c r="G14" s="76">
        <v>14</v>
      </c>
      <c r="H14" s="77"/>
      <c r="I14" s="74">
        <v>64</v>
      </c>
      <c r="J14" s="76">
        <v>15</v>
      </c>
      <c r="K14" s="76">
        <v>13</v>
      </c>
      <c r="L14" s="76">
        <v>16</v>
      </c>
      <c r="M14" s="76">
        <v>20</v>
      </c>
    </row>
    <row r="15" spans="1:14" ht="15.6" customHeight="1">
      <c r="A15" s="38" t="s">
        <v>41</v>
      </c>
      <c r="C15" s="119">
        <v>793</v>
      </c>
      <c r="D15" s="75">
        <v>205</v>
      </c>
      <c r="E15" s="76">
        <v>176</v>
      </c>
      <c r="F15" s="76">
        <v>193</v>
      </c>
      <c r="G15" s="76">
        <v>219</v>
      </c>
      <c r="H15" s="77"/>
      <c r="I15" s="74">
        <v>746</v>
      </c>
      <c r="J15" s="76">
        <v>184</v>
      </c>
      <c r="K15" s="76">
        <v>183</v>
      </c>
      <c r="L15" s="76">
        <v>189</v>
      </c>
      <c r="M15" s="76">
        <v>190</v>
      </c>
    </row>
    <row r="16" spans="1:14" ht="15.6" customHeight="1">
      <c r="A16" s="38" t="s">
        <v>42</v>
      </c>
      <c r="C16" s="119">
        <v>758</v>
      </c>
      <c r="D16" s="75">
        <v>182</v>
      </c>
      <c r="E16" s="76">
        <v>235</v>
      </c>
      <c r="F16" s="76">
        <v>200</v>
      </c>
      <c r="G16" s="76">
        <v>141</v>
      </c>
      <c r="H16" s="77"/>
      <c r="I16" s="74">
        <v>685</v>
      </c>
      <c r="J16" s="76">
        <v>188</v>
      </c>
      <c r="K16" s="76">
        <v>202</v>
      </c>
      <c r="L16" s="76">
        <v>183</v>
      </c>
      <c r="M16" s="76">
        <v>112</v>
      </c>
    </row>
    <row r="17" spans="1:14" ht="15.6" customHeight="1">
      <c r="A17" s="38" t="s">
        <v>115</v>
      </c>
      <c r="C17" s="119">
        <v>-44</v>
      </c>
      <c r="D17" s="75">
        <v>-6</v>
      </c>
      <c r="E17" s="76">
        <v>31</v>
      </c>
      <c r="F17" s="76">
        <v>-86</v>
      </c>
      <c r="G17" s="76">
        <v>17</v>
      </c>
      <c r="H17" s="77"/>
      <c r="I17" s="74">
        <v>4</v>
      </c>
      <c r="J17" s="76">
        <v>28</v>
      </c>
      <c r="K17" s="76">
        <v>35</v>
      </c>
      <c r="L17" s="76">
        <v>-65</v>
      </c>
      <c r="M17" s="76">
        <v>6</v>
      </c>
    </row>
    <row r="18" spans="1:14" ht="15.6" customHeight="1">
      <c r="A18" s="38" t="s">
        <v>57</v>
      </c>
      <c r="C18" s="119">
        <v>-16</v>
      </c>
      <c r="D18" s="75">
        <v>0</v>
      </c>
      <c r="E18" s="76">
        <v>-5</v>
      </c>
      <c r="F18" s="76">
        <v>0</v>
      </c>
      <c r="G18" s="76">
        <v>-11</v>
      </c>
      <c r="H18" s="77"/>
      <c r="I18" s="74">
        <v>-49</v>
      </c>
      <c r="J18" s="76">
        <v>0</v>
      </c>
      <c r="K18" s="76">
        <v>0</v>
      </c>
      <c r="L18" s="76">
        <v>-49</v>
      </c>
      <c r="M18" s="76">
        <v>0</v>
      </c>
    </row>
    <row r="19" spans="1:14" ht="15.6" customHeight="1">
      <c r="A19" s="38" t="s">
        <v>66</v>
      </c>
      <c r="C19" s="119">
        <v>0</v>
      </c>
      <c r="D19" s="75">
        <v>0</v>
      </c>
      <c r="E19" s="76">
        <v>0</v>
      </c>
      <c r="F19" s="76">
        <v>0</v>
      </c>
      <c r="G19" s="76">
        <v>0</v>
      </c>
      <c r="H19" s="77"/>
      <c r="I19" s="74">
        <v>-20</v>
      </c>
      <c r="J19" s="76">
        <v>0</v>
      </c>
      <c r="K19" s="76">
        <v>0</v>
      </c>
      <c r="L19" s="76">
        <v>-20</v>
      </c>
      <c r="M19" s="76">
        <v>0</v>
      </c>
    </row>
    <row r="20" spans="1:14" ht="15.6" customHeight="1">
      <c r="A20" s="38" t="s">
        <v>24</v>
      </c>
      <c r="C20" s="119">
        <v>-354</v>
      </c>
      <c r="D20" s="75">
        <v>-186</v>
      </c>
      <c r="E20" s="76">
        <v>-74</v>
      </c>
      <c r="F20" s="76">
        <v>-25</v>
      </c>
      <c r="G20" s="76">
        <v>-69</v>
      </c>
      <c r="H20" s="77"/>
      <c r="I20" s="74">
        <v>-156</v>
      </c>
      <c r="J20" s="76">
        <v>-95</v>
      </c>
      <c r="K20" s="76">
        <v>-32</v>
      </c>
      <c r="L20" s="76">
        <v>-5</v>
      </c>
      <c r="M20" s="76">
        <v>-24</v>
      </c>
    </row>
    <row r="21" spans="1:14" ht="15.6" customHeight="1">
      <c r="A21" s="39" t="s">
        <v>25</v>
      </c>
      <c r="C21" s="120">
        <v>33</v>
      </c>
      <c r="D21" s="79">
        <v>18</v>
      </c>
      <c r="E21" s="80">
        <v>20</v>
      </c>
      <c r="F21" s="80">
        <v>21</v>
      </c>
      <c r="G21" s="80">
        <v>-26</v>
      </c>
      <c r="H21" s="77"/>
      <c r="I21" s="78">
        <v>51</v>
      </c>
      <c r="J21" s="80">
        <v>10</v>
      </c>
      <c r="K21" s="80">
        <v>12</v>
      </c>
      <c r="L21" s="80">
        <v>19</v>
      </c>
      <c r="M21" s="80">
        <v>10</v>
      </c>
    </row>
    <row r="22" spans="1:14" ht="15.6" customHeight="1">
      <c r="A22" s="14"/>
      <c r="B22" s="14"/>
      <c r="C22" s="121">
        <v>5498</v>
      </c>
      <c r="D22" s="82">
        <v>1298</v>
      </c>
      <c r="E22" s="83">
        <v>1544</v>
      </c>
      <c r="F22" s="83">
        <v>1402</v>
      </c>
      <c r="G22" s="83">
        <v>1254</v>
      </c>
      <c r="H22" s="84"/>
      <c r="I22" s="81">
        <v>5312</v>
      </c>
      <c r="J22" s="83">
        <v>1360</v>
      </c>
      <c r="K22" s="83">
        <v>1452</v>
      </c>
      <c r="L22" s="83">
        <v>1331</v>
      </c>
      <c r="M22" s="83">
        <v>1169</v>
      </c>
      <c r="N22" s="14"/>
    </row>
    <row r="23" spans="1:14" ht="15.6" customHeight="1">
      <c r="A23" s="12" t="s">
        <v>76</v>
      </c>
      <c r="C23" s="120">
        <v>-114</v>
      </c>
      <c r="D23" s="79">
        <v>-42</v>
      </c>
      <c r="E23" s="80">
        <v>77</v>
      </c>
      <c r="F23" s="80">
        <v>-128</v>
      </c>
      <c r="G23" s="80">
        <v>-21</v>
      </c>
      <c r="H23" s="77"/>
      <c r="I23" s="78">
        <v>-164</v>
      </c>
      <c r="J23" s="80">
        <v>-17</v>
      </c>
      <c r="K23" s="80">
        <v>251</v>
      </c>
      <c r="L23" s="80">
        <v>-223</v>
      </c>
      <c r="M23" s="80">
        <v>-175</v>
      </c>
    </row>
    <row r="24" spans="1:14" ht="15.6" customHeight="1">
      <c r="A24" s="14"/>
      <c r="B24" s="14"/>
      <c r="C24" s="121">
        <v>5384</v>
      </c>
      <c r="D24" s="82">
        <v>1256</v>
      </c>
      <c r="E24" s="83">
        <v>1621</v>
      </c>
      <c r="F24" s="83">
        <v>1274</v>
      </c>
      <c r="G24" s="83">
        <v>1233</v>
      </c>
      <c r="H24" s="84"/>
      <c r="I24" s="81">
        <v>5148</v>
      </c>
      <c r="J24" s="83">
        <v>1343</v>
      </c>
      <c r="K24" s="83">
        <v>1703</v>
      </c>
      <c r="L24" s="83">
        <v>1108</v>
      </c>
      <c r="M24" s="83">
        <v>994</v>
      </c>
      <c r="N24" s="14"/>
    </row>
    <row r="25" spans="1:14" ht="15.6" customHeight="1">
      <c r="A25" s="40" t="s">
        <v>26</v>
      </c>
      <c r="C25" s="119">
        <v>-370</v>
      </c>
      <c r="D25" s="75">
        <v>-54</v>
      </c>
      <c r="E25" s="76">
        <v>-125</v>
      </c>
      <c r="F25" s="76">
        <v>-81</v>
      </c>
      <c r="G25" s="76">
        <v>-110</v>
      </c>
      <c r="H25" s="77"/>
      <c r="I25" s="74">
        <v>-475</v>
      </c>
      <c r="J25" s="76">
        <v>-76</v>
      </c>
      <c r="K25" s="76">
        <v>-87</v>
      </c>
      <c r="L25" s="76">
        <v>-152</v>
      </c>
      <c r="M25" s="76">
        <v>-160</v>
      </c>
    </row>
    <row r="26" spans="1:14" ht="15.6" customHeight="1">
      <c r="A26" s="12" t="s">
        <v>27</v>
      </c>
      <c r="C26" s="120">
        <v>-726</v>
      </c>
      <c r="D26" s="79">
        <v>-151</v>
      </c>
      <c r="E26" s="80">
        <v>-192</v>
      </c>
      <c r="F26" s="80">
        <v>-145</v>
      </c>
      <c r="G26" s="80">
        <v>-238</v>
      </c>
      <c r="H26" s="77"/>
      <c r="I26" s="78">
        <v>-735</v>
      </c>
      <c r="J26" s="80">
        <v>-125</v>
      </c>
      <c r="K26" s="80">
        <v>-239</v>
      </c>
      <c r="L26" s="80">
        <v>-133</v>
      </c>
      <c r="M26" s="80">
        <v>-238</v>
      </c>
    </row>
    <row r="27" spans="1:14" ht="15.6" customHeight="1">
      <c r="A27" s="15" t="s">
        <v>37</v>
      </c>
      <c r="B27" s="21"/>
      <c r="C27" s="122">
        <v>4288</v>
      </c>
      <c r="D27" s="86">
        <v>1051</v>
      </c>
      <c r="E27" s="87">
        <v>1304</v>
      </c>
      <c r="F27" s="87">
        <v>1048</v>
      </c>
      <c r="G27" s="87">
        <v>885</v>
      </c>
      <c r="H27" s="88"/>
      <c r="I27" s="85">
        <v>3938</v>
      </c>
      <c r="J27" s="87">
        <v>1142</v>
      </c>
      <c r="K27" s="87">
        <v>1377</v>
      </c>
      <c r="L27" s="87">
        <v>823</v>
      </c>
      <c r="M27" s="87">
        <v>596</v>
      </c>
      <c r="N27" s="21"/>
    </row>
    <row r="28" spans="1:14" ht="15.6" customHeight="1">
      <c r="A28" s="14"/>
      <c r="B28" s="14"/>
      <c r="C28" s="121"/>
      <c r="D28" s="82"/>
      <c r="E28" s="84"/>
      <c r="F28" s="84"/>
      <c r="G28" s="84"/>
      <c r="H28" s="84"/>
      <c r="I28" s="81"/>
      <c r="J28" s="84"/>
      <c r="K28" s="84"/>
      <c r="L28" s="84"/>
      <c r="M28" s="84"/>
      <c r="N28" s="14"/>
    </row>
    <row r="29" spans="1:14" ht="15.6" customHeight="1">
      <c r="A29" s="1" t="s">
        <v>116</v>
      </c>
      <c r="C29" s="119"/>
      <c r="D29" s="75"/>
      <c r="E29" s="77"/>
      <c r="F29" s="77"/>
      <c r="G29" s="77"/>
      <c r="H29" s="77"/>
      <c r="I29" s="74"/>
      <c r="J29" s="77"/>
      <c r="K29" s="77"/>
      <c r="L29" s="77"/>
      <c r="M29" s="77"/>
    </row>
    <row r="30" spans="1:14" ht="15.6" customHeight="1">
      <c r="A30" s="6" t="s">
        <v>70</v>
      </c>
      <c r="C30" s="119">
        <v>-2790</v>
      </c>
      <c r="D30" s="75">
        <v>-828</v>
      </c>
      <c r="E30" s="76">
        <v>-700</v>
      </c>
      <c r="F30" s="76">
        <v>-657</v>
      </c>
      <c r="G30" s="76">
        <v>-605</v>
      </c>
      <c r="H30" s="77"/>
      <c r="I30" s="74">
        <v>-2436</v>
      </c>
      <c r="J30" s="76">
        <v>-841</v>
      </c>
      <c r="K30" s="76">
        <v>-658</v>
      </c>
      <c r="L30" s="76">
        <v>-451</v>
      </c>
      <c r="M30" s="76">
        <v>-486</v>
      </c>
    </row>
    <row r="31" spans="1:14" ht="15.6" customHeight="1">
      <c r="A31" s="6" t="s">
        <v>28</v>
      </c>
      <c r="C31" s="119">
        <v>-54</v>
      </c>
      <c r="D31" s="75">
        <v>-26</v>
      </c>
      <c r="E31" s="76">
        <v>-16</v>
      </c>
      <c r="F31" s="76">
        <v>-6</v>
      </c>
      <c r="G31" s="76">
        <v>-6</v>
      </c>
      <c r="H31" s="77"/>
      <c r="I31" s="74">
        <v>-59</v>
      </c>
      <c r="J31" s="76">
        <v>-21</v>
      </c>
      <c r="K31" s="76">
        <v>-5</v>
      </c>
      <c r="L31" s="76">
        <v>-19</v>
      </c>
      <c r="M31" s="76">
        <v>-14</v>
      </c>
    </row>
    <row r="32" spans="1:14" ht="15.6" customHeight="1">
      <c r="A32" s="6" t="s">
        <v>117</v>
      </c>
      <c r="C32" s="119"/>
      <c r="D32" s="75"/>
      <c r="E32" s="77"/>
      <c r="F32" s="77"/>
      <c r="G32" s="77"/>
      <c r="H32" s="77"/>
      <c r="I32" s="74"/>
      <c r="J32" s="77"/>
      <c r="K32" s="77"/>
      <c r="L32" s="77"/>
      <c r="M32" s="77"/>
    </row>
    <row r="33" spans="1:14" ht="15.6" customHeight="1">
      <c r="A33" s="37" t="s">
        <v>118</v>
      </c>
      <c r="C33" s="119">
        <v>-125</v>
      </c>
      <c r="D33" s="75">
        <v>107</v>
      </c>
      <c r="E33" s="76">
        <v>-37</v>
      </c>
      <c r="F33" s="76">
        <v>-57</v>
      </c>
      <c r="G33" s="76">
        <v>-138</v>
      </c>
      <c r="H33" s="77"/>
      <c r="I33" s="74">
        <v>109</v>
      </c>
      <c r="J33" s="76">
        <v>101</v>
      </c>
      <c r="K33" s="76">
        <v>96</v>
      </c>
      <c r="L33" s="76">
        <v>-7</v>
      </c>
      <c r="M33" s="76">
        <v>-81</v>
      </c>
    </row>
    <row r="34" spans="1:14" ht="15.6" customHeight="1">
      <c r="A34" s="6" t="s">
        <v>119</v>
      </c>
      <c r="C34" s="119">
        <v>0</v>
      </c>
      <c r="D34" s="75">
        <v>0</v>
      </c>
      <c r="E34" s="76">
        <v>0</v>
      </c>
      <c r="F34" s="76">
        <v>0</v>
      </c>
      <c r="G34" s="76">
        <v>0</v>
      </c>
      <c r="H34" s="77"/>
      <c r="I34" s="74">
        <v>-184</v>
      </c>
      <c r="J34" s="76">
        <v>0</v>
      </c>
      <c r="K34" s="76">
        <v>0</v>
      </c>
      <c r="L34" s="76">
        <v>-184</v>
      </c>
      <c r="M34" s="76">
        <v>0</v>
      </c>
    </row>
    <row r="35" spans="1:14" ht="15.6" customHeight="1">
      <c r="A35" s="12" t="s">
        <v>25</v>
      </c>
      <c r="C35" s="120">
        <v>25</v>
      </c>
      <c r="D35" s="79">
        <v>9</v>
      </c>
      <c r="E35" s="80">
        <v>5</v>
      </c>
      <c r="F35" s="80">
        <v>1</v>
      </c>
      <c r="G35" s="80">
        <v>10</v>
      </c>
      <c r="H35" s="77"/>
      <c r="I35" s="78">
        <v>-60</v>
      </c>
      <c r="J35" s="80">
        <v>21</v>
      </c>
      <c r="K35" s="80">
        <v>-29</v>
      </c>
      <c r="L35" s="80">
        <v>-26</v>
      </c>
      <c r="M35" s="80">
        <v>-26</v>
      </c>
    </row>
    <row r="36" spans="1:14" ht="15.6" customHeight="1">
      <c r="A36" s="15" t="s">
        <v>120</v>
      </c>
      <c r="B36" s="21"/>
      <c r="C36" s="122">
        <v>-2944</v>
      </c>
      <c r="D36" s="86">
        <v>-738</v>
      </c>
      <c r="E36" s="87">
        <v>-748</v>
      </c>
      <c r="F36" s="87">
        <v>-719</v>
      </c>
      <c r="G36" s="87">
        <v>-739</v>
      </c>
      <c r="H36" s="88"/>
      <c r="I36" s="85">
        <v>-2630</v>
      </c>
      <c r="J36" s="87">
        <v>-740</v>
      </c>
      <c r="K36" s="87">
        <v>-596</v>
      </c>
      <c r="L36" s="87">
        <v>-687</v>
      </c>
      <c r="M36" s="87">
        <v>-607</v>
      </c>
      <c r="N36" s="21"/>
    </row>
    <row r="37" spans="1:14" ht="15.6" customHeight="1">
      <c r="A37" s="14"/>
      <c r="B37" s="14"/>
      <c r="C37" s="121"/>
      <c r="D37" s="82"/>
      <c r="E37" s="84"/>
      <c r="F37" s="84"/>
      <c r="G37" s="84"/>
      <c r="H37" s="84"/>
      <c r="I37" s="81"/>
      <c r="J37" s="84"/>
      <c r="K37" s="84"/>
      <c r="L37" s="84"/>
      <c r="M37" s="84"/>
      <c r="N37" s="14"/>
    </row>
    <row r="38" spans="1:14" ht="15.6" customHeight="1">
      <c r="A38" s="1" t="s">
        <v>121</v>
      </c>
      <c r="C38" s="119"/>
      <c r="D38" s="75"/>
      <c r="E38" s="77"/>
      <c r="F38" s="77"/>
      <c r="G38" s="77"/>
      <c r="H38" s="77"/>
      <c r="I38" s="74"/>
      <c r="J38" s="77"/>
      <c r="K38" s="77"/>
      <c r="L38" s="77"/>
      <c r="M38" s="77"/>
    </row>
    <row r="39" spans="1:14" ht="15.6" customHeight="1">
      <c r="A39" s="40" t="str">
        <f>IF(C39&gt;0,"Net proceeds received (repayment) on short-term borrowings","Net (repayment) proceeds received on short-term borrowings")</f>
        <v>Net proceeds received (repayment) on short-term borrowings</v>
      </c>
      <c r="C39" s="119">
        <v>508</v>
      </c>
      <c r="D39" s="75">
        <v>256</v>
      </c>
      <c r="E39" s="76">
        <v>-255</v>
      </c>
      <c r="F39" s="76">
        <v>1355</v>
      </c>
      <c r="G39" s="76">
        <v>-848</v>
      </c>
      <c r="H39" s="77"/>
      <c r="I39" s="74">
        <v>858</v>
      </c>
      <c r="J39" s="76">
        <v>-163</v>
      </c>
      <c r="K39" s="76">
        <v>-204</v>
      </c>
      <c r="L39" s="76">
        <v>889</v>
      </c>
      <c r="M39" s="76">
        <v>336</v>
      </c>
    </row>
    <row r="40" spans="1:14" ht="15.6" customHeight="1">
      <c r="A40" s="40" t="str">
        <f>IF(C40&gt;0,"Net issuance (repayment) of long-term debt","Net (repayment) issuance of long-term debt")</f>
        <v>Net (repayment) issuance of long-term debt</v>
      </c>
      <c r="C40" s="119">
        <v>-823</v>
      </c>
      <c r="D40" s="75">
        <v>0</v>
      </c>
      <c r="E40" s="76">
        <v>0</v>
      </c>
      <c r="F40" s="76">
        <v>-1761</v>
      </c>
      <c r="G40" s="76">
        <v>938</v>
      </c>
      <c r="H40" s="77"/>
      <c r="I40" s="74">
        <v>-1034</v>
      </c>
      <c r="J40" s="76">
        <v>-3</v>
      </c>
      <c r="K40" s="76">
        <v>-183</v>
      </c>
      <c r="L40" s="76">
        <v>-795</v>
      </c>
      <c r="M40" s="76">
        <v>-53</v>
      </c>
    </row>
    <row r="41" spans="1:14" ht="15.6" customHeight="1">
      <c r="A41" s="40" t="str">
        <f>IF(C42&gt;0,"Net proceeds (payments) on settlement of debt derivatives","Net (payments) proceeds on settlement of debt derivatives")</f>
        <v>Net proceeds (payments) on settlement of debt derivatives</v>
      </c>
      <c r="C41" s="119"/>
      <c r="D41" s="75"/>
      <c r="E41" s="77"/>
      <c r="F41" s="77"/>
      <c r="G41" s="77"/>
      <c r="H41" s="77"/>
      <c r="I41" s="74"/>
      <c r="J41" s="77"/>
      <c r="K41" s="77"/>
      <c r="L41" s="77"/>
      <c r="M41" s="77"/>
    </row>
    <row r="42" spans="1:14" ht="15.6" customHeight="1">
      <c r="A42" s="37" t="s">
        <v>122</v>
      </c>
      <c r="C42" s="119">
        <v>388</v>
      </c>
      <c r="D42" s="75">
        <v>26</v>
      </c>
      <c r="E42" s="76">
        <v>16</v>
      </c>
      <c r="F42" s="76">
        <v>362</v>
      </c>
      <c r="G42" s="76">
        <v>-16</v>
      </c>
      <c r="H42" s="77"/>
      <c r="I42" s="74">
        <v>-79</v>
      </c>
      <c r="J42" s="76">
        <v>40</v>
      </c>
      <c r="K42" s="76">
        <v>-108</v>
      </c>
      <c r="L42" s="76">
        <v>-8</v>
      </c>
      <c r="M42" s="76">
        <v>-3</v>
      </c>
    </row>
    <row r="43" spans="1:14" ht="15.6" customHeight="1">
      <c r="A43" s="6" t="s">
        <v>29</v>
      </c>
      <c r="C43" s="119">
        <v>-18</v>
      </c>
      <c r="D43" s="75">
        <v>0</v>
      </c>
      <c r="E43" s="76">
        <v>-2</v>
      </c>
      <c r="F43" s="76">
        <v>0</v>
      </c>
      <c r="G43" s="76">
        <v>-16</v>
      </c>
      <c r="H43" s="77"/>
      <c r="I43" s="74">
        <v>0</v>
      </c>
      <c r="J43" s="76">
        <v>0</v>
      </c>
      <c r="K43" s="76">
        <v>0</v>
      </c>
      <c r="L43" s="76">
        <v>0</v>
      </c>
      <c r="M43" s="76">
        <v>0</v>
      </c>
    </row>
    <row r="44" spans="1:14" ht="15.6" customHeight="1">
      <c r="A44" s="6" t="s">
        <v>123</v>
      </c>
      <c r="C44" s="119">
        <v>-988</v>
      </c>
      <c r="D44" s="75">
        <v>-247</v>
      </c>
      <c r="E44" s="76">
        <v>-247</v>
      </c>
      <c r="F44" s="76">
        <v>-247</v>
      </c>
      <c r="G44" s="76">
        <v>-247</v>
      </c>
      <c r="H44" s="77"/>
      <c r="I44" s="74">
        <v>-988</v>
      </c>
      <c r="J44" s="76">
        <v>-247</v>
      </c>
      <c r="K44" s="76">
        <v>-247</v>
      </c>
      <c r="L44" s="76">
        <v>-247</v>
      </c>
      <c r="M44" s="76">
        <v>-247</v>
      </c>
    </row>
    <row r="45" spans="1:14" ht="15.6" customHeight="1">
      <c r="A45" s="41" t="str">
        <f>IF(C45&gt;0,"Cash provided by (used in) financing activities","Cash (used in) provided by financing activities")</f>
        <v>Cash (used in) provided by financing activities</v>
      </c>
      <c r="B45" s="21"/>
      <c r="C45" s="122">
        <v>-933</v>
      </c>
      <c r="D45" s="86">
        <v>35</v>
      </c>
      <c r="E45" s="87">
        <v>-488</v>
      </c>
      <c r="F45" s="87">
        <v>-291</v>
      </c>
      <c r="G45" s="87">
        <v>-189</v>
      </c>
      <c r="H45" s="88"/>
      <c r="I45" s="85">
        <v>-1243</v>
      </c>
      <c r="J45" s="87">
        <v>-373</v>
      </c>
      <c r="K45" s="87">
        <v>-742</v>
      </c>
      <c r="L45" s="87">
        <v>-161</v>
      </c>
      <c r="M45" s="87">
        <v>33</v>
      </c>
      <c r="N45" s="21"/>
    </row>
    <row r="46" spans="1:14" ht="15.6" customHeight="1">
      <c r="A46" s="14"/>
      <c r="B46" s="14"/>
      <c r="C46" s="121"/>
      <c r="D46" s="82"/>
      <c r="E46" s="84"/>
      <c r="F46" s="84"/>
      <c r="G46" s="84"/>
      <c r="H46" s="84"/>
      <c r="I46" s="81"/>
      <c r="J46" s="84"/>
      <c r="K46" s="84"/>
      <c r="L46" s="84"/>
      <c r="M46" s="84"/>
      <c r="N46" s="14"/>
    </row>
    <row r="47" spans="1:14" ht="15.6" customHeight="1">
      <c r="A47" s="1" t="s">
        <v>124</v>
      </c>
      <c r="C47" s="119">
        <v>411</v>
      </c>
      <c r="D47" s="75">
        <v>348</v>
      </c>
      <c r="E47" s="76">
        <v>68</v>
      </c>
      <c r="F47" s="76">
        <v>38</v>
      </c>
      <c r="G47" s="76">
        <v>-43</v>
      </c>
      <c r="H47" s="77"/>
      <c r="I47" s="74">
        <v>65</v>
      </c>
      <c r="J47" s="76">
        <v>29</v>
      </c>
      <c r="K47" s="76">
        <v>39</v>
      </c>
      <c r="L47" s="76">
        <v>-25</v>
      </c>
      <c r="M47" s="76">
        <v>22</v>
      </c>
    </row>
    <row r="48" spans="1:14" ht="15.6" customHeight="1">
      <c r="A48" s="138" t="s">
        <v>206</v>
      </c>
      <c r="C48" s="120">
        <v>-6</v>
      </c>
      <c r="D48" s="79">
        <v>57</v>
      </c>
      <c r="E48" s="80">
        <v>-11</v>
      </c>
      <c r="F48" s="80">
        <v>-49</v>
      </c>
      <c r="G48" s="80">
        <v>-6</v>
      </c>
      <c r="H48" s="77"/>
      <c r="I48" s="78">
        <v>-71</v>
      </c>
      <c r="J48" s="80">
        <v>-35</v>
      </c>
      <c r="K48" s="80">
        <v>-74</v>
      </c>
      <c r="L48" s="80">
        <v>-49</v>
      </c>
      <c r="M48" s="80">
        <v>-71</v>
      </c>
    </row>
    <row r="49" spans="1:14" ht="15.6" customHeight="1">
      <c r="A49" s="41" t="s">
        <v>125</v>
      </c>
      <c r="B49" s="21"/>
      <c r="C49" s="122">
        <v>405</v>
      </c>
      <c r="D49" s="86">
        <v>405</v>
      </c>
      <c r="E49" s="87">
        <v>57</v>
      </c>
      <c r="F49" s="87">
        <v>-11</v>
      </c>
      <c r="G49" s="87">
        <v>-49</v>
      </c>
      <c r="H49" s="88"/>
      <c r="I49" s="85">
        <v>-6</v>
      </c>
      <c r="J49" s="87">
        <v>-6</v>
      </c>
      <c r="K49" s="87">
        <v>-35</v>
      </c>
      <c r="L49" s="87">
        <v>-74</v>
      </c>
      <c r="M49" s="87">
        <v>-49</v>
      </c>
      <c r="N49" s="21"/>
    </row>
    <row r="50" spans="1:14" ht="15.6" customHeight="1">
      <c r="A50" s="14"/>
      <c r="B50" s="14"/>
      <c r="C50" s="14"/>
      <c r="D50" s="14"/>
      <c r="E50" s="14"/>
      <c r="F50" s="14"/>
      <c r="G50" s="14"/>
      <c r="H50" s="14"/>
      <c r="I50" s="14"/>
      <c r="J50" s="14"/>
      <c r="K50" s="14"/>
      <c r="L50" s="14"/>
      <c r="M50" s="14"/>
      <c r="N50" s="14"/>
    </row>
    <row r="51" spans="1:14" ht="15.6" customHeight="1">
      <c r="A51" s="141" t="s">
        <v>198</v>
      </c>
      <c r="B51" s="144"/>
      <c r="C51" s="144"/>
      <c r="D51" s="144"/>
      <c r="E51" s="144"/>
      <c r="F51" s="144"/>
      <c r="G51" s="144"/>
      <c r="H51" s="144"/>
      <c r="I51" s="144"/>
      <c r="J51" s="144"/>
      <c r="K51" s="144"/>
      <c r="L51" s="144"/>
      <c r="M51" s="144"/>
    </row>
    <row r="52" spans="1:14" ht="15.6" customHeight="1">
      <c r="A52" s="144"/>
      <c r="B52" s="144"/>
      <c r="C52" s="144"/>
      <c r="D52" s="144"/>
      <c r="E52" s="144"/>
      <c r="F52" s="144"/>
      <c r="G52" s="144"/>
      <c r="H52" s="144"/>
      <c r="I52" s="144"/>
      <c r="J52" s="144"/>
      <c r="K52" s="144"/>
      <c r="L52" s="144"/>
      <c r="M52" s="144"/>
    </row>
    <row r="53" spans="1:14">
      <c r="A53" s="144"/>
      <c r="B53" s="144"/>
      <c r="C53" s="144"/>
      <c r="D53" s="144"/>
      <c r="E53" s="144"/>
      <c r="F53" s="144"/>
      <c r="G53" s="144"/>
      <c r="H53" s="144"/>
      <c r="I53" s="144"/>
      <c r="J53" s="144"/>
      <c r="K53" s="144"/>
      <c r="L53" s="144"/>
      <c r="M53" s="144"/>
    </row>
  </sheetData>
  <mergeCells count="1">
    <mergeCell ref="A51:M53"/>
  </mergeCells>
  <pageMargins left="0.31496062992125984" right="0.31496062992125984" top="0.3543307086614173" bottom="0.3543307086614173" header="0.31496062992125984" footer="0.31496062992125984"/>
  <pageSetup scale="65" orientation="landscape" r:id="rId1"/>
  <headerFooter>
    <oddFooter>&amp;C8&amp;RRogers Communications Inc.
Supplemental Financial Information - Fourth Quarter 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showRuler="0" zoomScaleNormal="100" zoomScaleSheetLayoutView="71" zoomScalePageLayoutView="74" workbookViewId="0"/>
  </sheetViews>
  <sheetFormatPr defaultColWidth="13.140625" defaultRowHeight="12.75"/>
  <cols>
    <col min="1" max="1" width="64.7109375" customWidth="1"/>
    <col min="2" max="2" width="2.140625" customWidth="1"/>
    <col min="3" max="3" width="14" customWidth="1"/>
    <col min="4" max="7" width="12.28515625" customWidth="1"/>
    <col min="8" max="8" width="1.7109375" customWidth="1"/>
    <col min="9" max="9" width="14" customWidth="1"/>
    <col min="10" max="13" width="12.28515625" customWidth="1"/>
    <col min="14" max="14" width="2.140625" customWidth="1"/>
  </cols>
  <sheetData>
    <row r="1" spans="1:14" ht="15.6" customHeight="1">
      <c r="A1" s="3" t="s">
        <v>45</v>
      </c>
    </row>
    <row r="2" spans="1:14" ht="15.6" customHeight="1">
      <c r="A2" s="3" t="s">
        <v>6</v>
      </c>
    </row>
    <row r="3" spans="1:14" ht="15.6" customHeight="1">
      <c r="A3" s="3" t="s">
        <v>47</v>
      </c>
    </row>
    <row r="4" spans="1:14" ht="15.6" customHeight="1">
      <c r="C4" s="7" t="s">
        <v>0</v>
      </c>
      <c r="E4" s="8"/>
      <c r="I4" s="116" t="s">
        <v>196</v>
      </c>
    </row>
    <row r="5" spans="1:14" ht="15.6" customHeight="1">
      <c r="A5" s="9" t="s">
        <v>126</v>
      </c>
      <c r="C5" s="10" t="s">
        <v>12</v>
      </c>
      <c r="D5" s="10" t="s">
        <v>49</v>
      </c>
      <c r="E5" s="10" t="s">
        <v>50</v>
      </c>
      <c r="F5" s="10" t="s">
        <v>51</v>
      </c>
      <c r="G5" s="10" t="s">
        <v>38</v>
      </c>
      <c r="I5" s="10" t="s">
        <v>12</v>
      </c>
      <c r="J5" s="10" t="s">
        <v>52</v>
      </c>
      <c r="K5" s="10" t="s">
        <v>53</v>
      </c>
      <c r="L5" s="10" t="s">
        <v>54</v>
      </c>
      <c r="M5" s="10" t="s">
        <v>55</v>
      </c>
    </row>
    <row r="6" spans="1:14" ht="15.6" customHeight="1">
      <c r="A6" s="14"/>
      <c r="B6" s="14"/>
      <c r="C6" s="18"/>
      <c r="D6" s="19"/>
      <c r="E6" s="14"/>
      <c r="F6" s="14"/>
      <c r="G6" s="14"/>
      <c r="H6" s="14"/>
      <c r="I6" s="18"/>
      <c r="J6" s="14"/>
      <c r="K6" s="14"/>
      <c r="L6" s="14"/>
      <c r="M6" s="14"/>
      <c r="N6" s="14"/>
    </row>
    <row r="7" spans="1:14" ht="15.6" customHeight="1">
      <c r="A7" s="1" t="s">
        <v>2</v>
      </c>
      <c r="C7" s="72"/>
      <c r="D7" s="73"/>
      <c r="E7" s="68"/>
      <c r="F7" s="68"/>
      <c r="G7" s="68"/>
      <c r="H7" s="68"/>
      <c r="I7" s="72"/>
      <c r="J7" s="68"/>
      <c r="K7" s="68"/>
      <c r="L7" s="68"/>
      <c r="M7" s="68"/>
    </row>
    <row r="8" spans="1:14" ht="15.6" customHeight="1">
      <c r="A8" s="6" t="s">
        <v>127</v>
      </c>
      <c r="C8" s="119">
        <v>7091</v>
      </c>
      <c r="D8" s="75">
        <v>1806</v>
      </c>
      <c r="E8" s="76">
        <v>1837</v>
      </c>
      <c r="F8" s="76">
        <v>1761</v>
      </c>
      <c r="G8" s="76">
        <v>1687</v>
      </c>
      <c r="H8" s="77"/>
      <c r="I8" s="74">
        <v>6765</v>
      </c>
      <c r="J8" s="76">
        <v>1724</v>
      </c>
      <c r="K8" s="76">
        <v>1757</v>
      </c>
      <c r="L8" s="76">
        <v>1680</v>
      </c>
      <c r="M8" s="76">
        <v>1604</v>
      </c>
    </row>
    <row r="9" spans="1:14" ht="15.6" customHeight="1">
      <c r="A9" s="12" t="s">
        <v>128</v>
      </c>
      <c r="C9" s="120">
        <v>2109</v>
      </c>
      <c r="D9" s="79">
        <v>658</v>
      </c>
      <c r="E9" s="80">
        <v>494</v>
      </c>
      <c r="F9" s="80">
        <v>453</v>
      </c>
      <c r="G9" s="80">
        <v>504</v>
      </c>
      <c r="H9" s="77"/>
      <c r="I9" s="78">
        <v>1804</v>
      </c>
      <c r="J9" s="80">
        <v>564</v>
      </c>
      <c r="K9" s="80">
        <v>446</v>
      </c>
      <c r="L9" s="80">
        <v>396</v>
      </c>
      <c r="M9" s="80">
        <v>398</v>
      </c>
    </row>
    <row r="10" spans="1:14" ht="15.6" customHeight="1">
      <c r="A10" s="15" t="s">
        <v>2</v>
      </c>
      <c r="B10" s="21"/>
      <c r="C10" s="122">
        <v>9200</v>
      </c>
      <c r="D10" s="86">
        <v>2464</v>
      </c>
      <c r="E10" s="87">
        <v>2331</v>
      </c>
      <c r="F10" s="87">
        <v>2214</v>
      </c>
      <c r="G10" s="87">
        <v>2191</v>
      </c>
      <c r="H10" s="88"/>
      <c r="I10" s="85">
        <v>8569</v>
      </c>
      <c r="J10" s="87">
        <v>2288</v>
      </c>
      <c r="K10" s="87">
        <v>2203</v>
      </c>
      <c r="L10" s="87">
        <v>2076</v>
      </c>
      <c r="M10" s="87">
        <v>2002</v>
      </c>
      <c r="N10" s="21"/>
    </row>
    <row r="11" spans="1:14" ht="15.6" customHeight="1">
      <c r="A11" s="14"/>
      <c r="B11" s="14"/>
      <c r="C11" s="121"/>
      <c r="D11" s="82"/>
      <c r="E11" s="84"/>
      <c r="F11" s="84"/>
      <c r="G11" s="84"/>
      <c r="H11" s="84"/>
      <c r="I11" s="81"/>
      <c r="J11" s="84"/>
      <c r="K11" s="84"/>
      <c r="L11" s="84"/>
      <c r="M11" s="84"/>
      <c r="N11" s="14"/>
    </row>
    <row r="12" spans="1:14" ht="15.6" customHeight="1">
      <c r="A12" s="1" t="s">
        <v>129</v>
      </c>
      <c r="C12" s="119"/>
      <c r="D12" s="75"/>
      <c r="E12" s="77"/>
      <c r="F12" s="77"/>
      <c r="G12" s="77"/>
      <c r="H12" s="77"/>
      <c r="I12" s="74"/>
      <c r="J12" s="77"/>
      <c r="K12" s="77"/>
      <c r="L12" s="77"/>
      <c r="M12" s="77"/>
    </row>
    <row r="13" spans="1:14" ht="15.6" customHeight="1">
      <c r="A13" s="6" t="s">
        <v>130</v>
      </c>
      <c r="C13" s="119">
        <v>2264</v>
      </c>
      <c r="D13" s="75">
        <v>695</v>
      </c>
      <c r="E13" s="76">
        <v>520</v>
      </c>
      <c r="F13" s="76">
        <v>488</v>
      </c>
      <c r="G13" s="76">
        <v>561</v>
      </c>
      <c r="H13" s="77"/>
      <c r="I13" s="74">
        <v>2002</v>
      </c>
      <c r="J13" s="76">
        <v>622</v>
      </c>
      <c r="K13" s="76">
        <v>482</v>
      </c>
      <c r="L13" s="76">
        <v>451</v>
      </c>
      <c r="M13" s="76">
        <v>447</v>
      </c>
    </row>
    <row r="14" spans="1:14" ht="15.6" customHeight="1">
      <c r="A14" s="64" t="s">
        <v>185</v>
      </c>
      <c r="C14" s="120">
        <v>2846</v>
      </c>
      <c r="D14" s="79">
        <v>741</v>
      </c>
      <c r="E14" s="80">
        <v>712</v>
      </c>
      <c r="F14" s="80">
        <v>697</v>
      </c>
      <c r="G14" s="80">
        <v>696</v>
      </c>
      <c r="H14" s="77"/>
      <c r="I14" s="78">
        <v>2841</v>
      </c>
      <c r="J14" s="80">
        <v>701</v>
      </c>
      <c r="K14" s="80">
        <v>704</v>
      </c>
      <c r="L14" s="80">
        <v>710</v>
      </c>
      <c r="M14" s="80">
        <v>726</v>
      </c>
    </row>
    <row r="15" spans="1:14" ht="15.6" customHeight="1">
      <c r="A15" s="15" t="s">
        <v>129</v>
      </c>
      <c r="B15" s="21"/>
      <c r="C15" s="122">
        <v>5110</v>
      </c>
      <c r="D15" s="86">
        <v>1436</v>
      </c>
      <c r="E15" s="87">
        <v>1232</v>
      </c>
      <c r="F15" s="87">
        <v>1185</v>
      </c>
      <c r="G15" s="87">
        <v>1257</v>
      </c>
      <c r="H15" s="88"/>
      <c r="I15" s="85">
        <v>4843</v>
      </c>
      <c r="J15" s="87">
        <v>1323</v>
      </c>
      <c r="K15" s="87">
        <v>1186</v>
      </c>
      <c r="L15" s="87">
        <v>1161</v>
      </c>
      <c r="M15" s="87">
        <v>1173</v>
      </c>
      <c r="N15" s="21"/>
    </row>
    <row r="16" spans="1:14" ht="15.6" customHeight="1">
      <c r="A16" s="14"/>
      <c r="B16" s="14"/>
      <c r="C16" s="121"/>
      <c r="D16" s="82"/>
      <c r="E16" s="84"/>
      <c r="F16" s="84"/>
      <c r="G16" s="84"/>
      <c r="H16" s="84"/>
      <c r="I16" s="81"/>
      <c r="J16" s="84"/>
      <c r="K16" s="84"/>
      <c r="L16" s="84"/>
      <c r="M16" s="84"/>
      <c r="N16" s="14"/>
    </row>
    <row r="17" spans="1:14" ht="15.6" customHeight="1">
      <c r="A17" s="9" t="s">
        <v>11</v>
      </c>
      <c r="C17" s="120">
        <v>4090</v>
      </c>
      <c r="D17" s="79">
        <v>1028</v>
      </c>
      <c r="E17" s="80">
        <v>1099</v>
      </c>
      <c r="F17" s="80">
        <v>1029</v>
      </c>
      <c r="G17" s="80">
        <v>934</v>
      </c>
      <c r="H17" s="77"/>
      <c r="I17" s="78">
        <v>3726</v>
      </c>
      <c r="J17" s="80">
        <v>965</v>
      </c>
      <c r="K17" s="80">
        <v>1017</v>
      </c>
      <c r="L17" s="80">
        <v>915</v>
      </c>
      <c r="M17" s="80">
        <v>829</v>
      </c>
    </row>
    <row r="18" spans="1:14" ht="15.6" customHeight="1">
      <c r="A18" s="14"/>
      <c r="B18" s="14"/>
      <c r="C18" s="123"/>
      <c r="D18" s="27"/>
      <c r="E18" s="33"/>
      <c r="F18" s="33"/>
      <c r="G18" s="33"/>
      <c r="H18" s="33"/>
      <c r="I18" s="26"/>
      <c r="J18" s="33"/>
      <c r="K18" s="33"/>
      <c r="L18" s="33"/>
      <c r="M18" s="33"/>
      <c r="N18" s="14"/>
    </row>
    <row r="19" spans="1:14" ht="15.6" customHeight="1">
      <c r="A19" s="1" t="s">
        <v>131</v>
      </c>
      <c r="C19" s="128">
        <v>0.44500000000000001</v>
      </c>
      <c r="D19" s="23">
        <v>0.41699999999999998</v>
      </c>
      <c r="E19" s="4">
        <v>0.47099999999999997</v>
      </c>
      <c r="F19" s="4">
        <v>0.46500000000000002</v>
      </c>
      <c r="G19" s="4">
        <v>0.42599999999999999</v>
      </c>
      <c r="H19" s="89"/>
      <c r="I19" s="24">
        <v>0.435</v>
      </c>
      <c r="J19" s="4">
        <v>0.42199999999999999</v>
      </c>
      <c r="K19" s="4">
        <v>0.46200000000000002</v>
      </c>
      <c r="L19" s="4">
        <v>0.441</v>
      </c>
      <c r="M19" s="4">
        <v>0.41399999999999998</v>
      </c>
    </row>
    <row r="20" spans="1:14" ht="15.6" customHeight="1">
      <c r="A20" s="9" t="s">
        <v>70</v>
      </c>
      <c r="C20" s="120">
        <v>1086</v>
      </c>
      <c r="D20" s="79">
        <v>309</v>
      </c>
      <c r="E20" s="80">
        <v>277</v>
      </c>
      <c r="F20" s="80">
        <v>240</v>
      </c>
      <c r="G20" s="80">
        <v>260</v>
      </c>
      <c r="H20" s="77"/>
      <c r="I20" s="78">
        <v>806</v>
      </c>
      <c r="J20" s="80">
        <v>269</v>
      </c>
      <c r="K20" s="80">
        <v>219</v>
      </c>
      <c r="L20" s="80">
        <v>158</v>
      </c>
      <c r="M20" s="80">
        <v>160</v>
      </c>
    </row>
    <row r="21" spans="1:14" ht="15.6" customHeight="1">
      <c r="A21" s="14"/>
      <c r="B21" s="14"/>
      <c r="C21" s="129"/>
      <c r="D21" s="71"/>
      <c r="E21" s="69"/>
      <c r="F21" s="69"/>
      <c r="G21" s="69"/>
      <c r="H21" s="69"/>
      <c r="I21" s="70"/>
      <c r="J21" s="69"/>
      <c r="K21" s="69"/>
      <c r="L21" s="69"/>
      <c r="M21" s="69"/>
      <c r="N21" s="14"/>
    </row>
    <row r="22" spans="1:14" ht="15.6" customHeight="1">
      <c r="C22" s="130"/>
      <c r="D22" s="73"/>
      <c r="E22" s="68"/>
      <c r="F22" s="68"/>
      <c r="G22" s="68"/>
      <c r="H22" s="68"/>
      <c r="I22" s="72"/>
      <c r="J22" s="68"/>
      <c r="K22" s="68"/>
      <c r="L22" s="68"/>
      <c r="M22" s="68"/>
    </row>
    <row r="23" spans="1:14" ht="15.6" customHeight="1">
      <c r="A23" s="66" t="s">
        <v>186</v>
      </c>
      <c r="C23" s="131"/>
      <c r="D23" s="17"/>
      <c r="I23" s="20"/>
    </row>
    <row r="24" spans="1:14" ht="15.6" customHeight="1">
      <c r="A24" s="9" t="s">
        <v>132</v>
      </c>
      <c r="C24" s="132"/>
      <c r="D24" s="48"/>
      <c r="I24" s="47"/>
    </row>
    <row r="25" spans="1:14" ht="15.6" customHeight="1">
      <c r="A25" s="13" t="s">
        <v>13</v>
      </c>
      <c r="B25" s="14"/>
      <c r="C25" s="133"/>
      <c r="D25" s="19"/>
      <c r="E25" s="14"/>
      <c r="F25" s="14"/>
      <c r="G25" s="14"/>
      <c r="H25" s="14"/>
      <c r="I25" s="18"/>
      <c r="J25" s="14"/>
      <c r="K25" s="14"/>
      <c r="L25" s="14"/>
      <c r="M25" s="14"/>
      <c r="N25" s="14"/>
    </row>
    <row r="26" spans="1:14" ht="15.6" customHeight="1">
      <c r="A26" s="6" t="s">
        <v>14</v>
      </c>
      <c r="C26" s="119">
        <v>1632</v>
      </c>
      <c r="D26" s="75">
        <v>448</v>
      </c>
      <c r="E26" s="76">
        <v>418</v>
      </c>
      <c r="F26" s="76">
        <v>389</v>
      </c>
      <c r="G26" s="76">
        <v>377</v>
      </c>
      <c r="H26" s="77"/>
      <c r="I26" s="74">
        <v>1599</v>
      </c>
      <c r="J26" s="76">
        <v>456</v>
      </c>
      <c r="K26" s="76">
        <v>434</v>
      </c>
      <c r="L26" s="76">
        <v>366</v>
      </c>
      <c r="M26" s="76">
        <v>343</v>
      </c>
    </row>
    <row r="27" spans="1:14" ht="15.6" customHeight="1">
      <c r="A27" s="40" t="str">
        <f>IF(E27&gt;0,"Net additions","Net (losses) additions")</f>
        <v>Net additions</v>
      </c>
      <c r="C27" s="119">
        <v>453</v>
      </c>
      <c r="D27" s="75">
        <v>112</v>
      </c>
      <c r="E27" s="76">
        <v>124</v>
      </c>
      <c r="F27" s="76">
        <v>122</v>
      </c>
      <c r="G27" s="76">
        <v>95</v>
      </c>
      <c r="H27" s="77"/>
      <c r="I27" s="74">
        <v>354</v>
      </c>
      <c r="J27" s="76">
        <v>72</v>
      </c>
      <c r="K27" s="76">
        <v>129</v>
      </c>
      <c r="L27" s="76">
        <v>93</v>
      </c>
      <c r="M27" s="76">
        <v>60</v>
      </c>
    </row>
    <row r="28" spans="1:14" ht="15.6" customHeight="1">
      <c r="A28" s="63" t="s">
        <v>187</v>
      </c>
      <c r="C28" s="119">
        <v>9157</v>
      </c>
      <c r="D28" s="75">
        <v>9157</v>
      </c>
      <c r="E28" s="76">
        <v>9045</v>
      </c>
      <c r="F28" s="76">
        <v>8921</v>
      </c>
      <c r="G28" s="76">
        <v>8799</v>
      </c>
      <c r="H28" s="77"/>
      <c r="I28" s="74">
        <v>8704</v>
      </c>
      <c r="J28" s="76">
        <v>8704</v>
      </c>
      <c r="K28" s="76">
        <v>8839</v>
      </c>
      <c r="L28" s="76">
        <v>8710</v>
      </c>
      <c r="M28" s="76">
        <v>8617</v>
      </c>
    </row>
    <row r="29" spans="1:14" ht="15.6" customHeight="1">
      <c r="A29" s="6" t="s">
        <v>133</v>
      </c>
      <c r="C29" s="134">
        <v>1.0999999999999999E-2</v>
      </c>
      <c r="D29" s="102">
        <v>1.23E-2</v>
      </c>
      <c r="E29" s="103">
        <v>1.09E-2</v>
      </c>
      <c r="F29" s="103">
        <v>1.01E-2</v>
      </c>
      <c r="G29" s="103">
        <v>1.0800000000000001E-2</v>
      </c>
      <c r="H29" s="108"/>
      <c r="I29" s="101">
        <v>1.2E-2</v>
      </c>
      <c r="J29" s="103">
        <v>1.4800000000000001E-2</v>
      </c>
      <c r="K29" s="103">
        <v>1.1599999999999999E-2</v>
      </c>
      <c r="L29" s="103">
        <v>1.0500000000000001E-2</v>
      </c>
      <c r="M29" s="103">
        <v>1.0999999999999999E-2</v>
      </c>
    </row>
    <row r="30" spans="1:14" ht="15.6" customHeight="1">
      <c r="A30" s="1" t="s">
        <v>15</v>
      </c>
      <c r="C30" s="124"/>
      <c r="D30" s="29"/>
      <c r="E30" s="89"/>
      <c r="F30" s="89"/>
      <c r="G30" s="89"/>
      <c r="H30" s="89"/>
      <c r="I30" s="28"/>
      <c r="J30" s="89"/>
      <c r="K30" s="89"/>
      <c r="L30" s="89"/>
      <c r="M30" s="89"/>
    </row>
    <row r="31" spans="1:14" ht="15.6" customHeight="1">
      <c r="A31" s="6" t="s">
        <v>14</v>
      </c>
      <c r="C31" s="119">
        <v>751</v>
      </c>
      <c r="D31" s="75">
        <v>157</v>
      </c>
      <c r="E31" s="76">
        <v>240</v>
      </c>
      <c r="F31" s="76">
        <v>191</v>
      </c>
      <c r="G31" s="76">
        <v>163</v>
      </c>
      <c r="H31" s="77"/>
      <c r="I31" s="74">
        <v>782</v>
      </c>
      <c r="J31" s="76">
        <v>165</v>
      </c>
      <c r="K31" s="76">
        <v>254</v>
      </c>
      <c r="L31" s="76">
        <v>213</v>
      </c>
      <c r="M31" s="76">
        <v>150</v>
      </c>
    </row>
    <row r="32" spans="1:14" ht="15.6" customHeight="1">
      <c r="A32" s="40" t="str">
        <f>IF(C32&gt;0,"Net additions (losses)","Net (losses) additions")</f>
        <v>Net (losses) additions</v>
      </c>
      <c r="C32" s="119">
        <v>-152</v>
      </c>
      <c r="D32" s="75">
        <v>-139</v>
      </c>
      <c r="E32" s="76">
        <v>60</v>
      </c>
      <c r="F32" s="76">
        <v>-13</v>
      </c>
      <c r="G32" s="76">
        <v>-60</v>
      </c>
      <c r="H32" s="77"/>
      <c r="I32" s="74">
        <v>61</v>
      </c>
      <c r="J32" s="76">
        <v>-8</v>
      </c>
      <c r="K32" s="76">
        <v>97</v>
      </c>
      <c r="L32" s="76">
        <v>14</v>
      </c>
      <c r="M32" s="76">
        <v>-42</v>
      </c>
    </row>
    <row r="33" spans="1:14" ht="15.6" customHeight="1">
      <c r="A33" s="63" t="s">
        <v>188</v>
      </c>
      <c r="C33" s="119">
        <v>1626</v>
      </c>
      <c r="D33" s="75">
        <v>1626</v>
      </c>
      <c r="E33" s="76">
        <v>1765</v>
      </c>
      <c r="F33" s="76">
        <v>1705</v>
      </c>
      <c r="G33" s="76">
        <v>1718</v>
      </c>
      <c r="H33" s="77"/>
      <c r="I33" s="74">
        <v>1778</v>
      </c>
      <c r="J33" s="76">
        <v>1778</v>
      </c>
      <c r="K33" s="76">
        <v>1786</v>
      </c>
      <c r="L33" s="76">
        <v>1689</v>
      </c>
      <c r="M33" s="76">
        <v>1675</v>
      </c>
    </row>
    <row r="34" spans="1:14" ht="15.6" customHeight="1">
      <c r="A34" s="6" t="s">
        <v>133</v>
      </c>
      <c r="C34" s="134">
        <v>4.3799999999999999E-2</v>
      </c>
      <c r="D34" s="102">
        <v>5.8500000000000003E-2</v>
      </c>
      <c r="E34" s="103">
        <v>3.4799999999999998E-2</v>
      </c>
      <c r="F34" s="103">
        <v>3.9800000000000002E-2</v>
      </c>
      <c r="G34" s="103">
        <v>4.24E-2</v>
      </c>
      <c r="H34" s="108"/>
      <c r="I34" s="101">
        <v>3.4799999999999998E-2</v>
      </c>
      <c r="J34" s="103">
        <v>3.2199999999999999E-2</v>
      </c>
      <c r="K34" s="103">
        <v>3.04E-2</v>
      </c>
      <c r="L34" s="103">
        <v>3.9600000000000003E-2</v>
      </c>
      <c r="M34" s="103">
        <v>3.7400000000000003E-2</v>
      </c>
    </row>
    <row r="35" spans="1:14" ht="15.6" customHeight="1">
      <c r="A35" s="1" t="s">
        <v>134</v>
      </c>
      <c r="C35" s="125">
        <v>64.739999999999995</v>
      </c>
      <c r="D35" s="91">
        <v>65.12</v>
      </c>
      <c r="E35" s="92">
        <v>66.2</v>
      </c>
      <c r="F35" s="92">
        <v>64.8</v>
      </c>
      <c r="G35" s="92">
        <v>62.67</v>
      </c>
      <c r="H35" s="93"/>
      <c r="I35" s="90">
        <v>62.31</v>
      </c>
      <c r="J35" s="92">
        <v>63.46</v>
      </c>
      <c r="K35" s="92">
        <v>63.78</v>
      </c>
      <c r="L35" s="92">
        <v>62.13</v>
      </c>
      <c r="M35" s="92">
        <v>59.96</v>
      </c>
    </row>
    <row r="36" spans="1:14" ht="15.6" customHeight="1">
      <c r="A36" s="9" t="s">
        <v>208</v>
      </c>
      <c r="C36" s="126">
        <v>55.64</v>
      </c>
      <c r="D36" s="95">
        <v>55.91</v>
      </c>
      <c r="E36" s="96">
        <v>57.21</v>
      </c>
      <c r="F36" s="96">
        <v>55.6</v>
      </c>
      <c r="G36" s="96">
        <v>53.68</v>
      </c>
      <c r="H36" s="93"/>
      <c r="I36" s="94">
        <v>54.23</v>
      </c>
      <c r="J36" s="96">
        <v>54.95</v>
      </c>
      <c r="K36" s="96">
        <v>55.81</v>
      </c>
      <c r="L36" s="96">
        <v>54.21</v>
      </c>
      <c r="M36" s="96">
        <v>52.03</v>
      </c>
    </row>
    <row r="37" spans="1:14" ht="15.6" customHeight="1">
      <c r="A37" s="14"/>
      <c r="B37" s="14"/>
      <c r="C37" s="14"/>
      <c r="D37" s="14"/>
      <c r="E37" s="14"/>
      <c r="F37" s="14"/>
      <c r="G37" s="14"/>
      <c r="H37" s="14"/>
      <c r="I37" s="14"/>
      <c r="J37" s="14"/>
      <c r="K37" s="14"/>
      <c r="L37" s="14"/>
      <c r="M37" s="14"/>
      <c r="N37" s="14"/>
    </row>
    <row r="38" spans="1:14" ht="15.6" customHeight="1">
      <c r="A38" s="145" t="s">
        <v>209</v>
      </c>
      <c r="B38" s="144"/>
      <c r="C38" s="144"/>
      <c r="D38" s="144"/>
      <c r="E38" s="144"/>
      <c r="F38" s="144"/>
      <c r="G38" s="144"/>
      <c r="H38" s="144"/>
      <c r="I38" s="144"/>
      <c r="J38" s="144"/>
      <c r="K38" s="144"/>
      <c r="L38" s="144"/>
      <c r="M38" s="144"/>
      <c r="N38" s="144"/>
    </row>
    <row r="39" spans="1:14" ht="15.6" customHeight="1">
      <c r="A39" s="144"/>
      <c r="B39" s="144"/>
      <c r="C39" s="144"/>
      <c r="D39" s="144"/>
      <c r="E39" s="144"/>
      <c r="F39" s="144"/>
      <c r="G39" s="144"/>
      <c r="H39" s="144"/>
      <c r="I39" s="144"/>
      <c r="J39" s="144"/>
      <c r="K39" s="144"/>
      <c r="L39" s="144"/>
      <c r="M39" s="144"/>
      <c r="N39" s="144"/>
    </row>
    <row r="40" spans="1:14" ht="36" customHeight="1">
      <c r="A40" s="144"/>
      <c r="B40" s="144"/>
      <c r="C40" s="144"/>
      <c r="D40" s="144"/>
      <c r="E40" s="144"/>
      <c r="F40" s="144"/>
      <c r="G40" s="144"/>
      <c r="H40" s="144"/>
      <c r="I40" s="144"/>
      <c r="J40" s="144"/>
      <c r="K40" s="144"/>
      <c r="L40" s="144"/>
      <c r="M40" s="144"/>
      <c r="N40" s="144"/>
    </row>
    <row r="41" spans="1:14" ht="15.6" customHeight="1"/>
    <row r="42" spans="1:14" ht="15.6" customHeight="1">
      <c r="A42" s="66" t="s">
        <v>189</v>
      </c>
      <c r="C42" s="7" t="s">
        <v>0</v>
      </c>
      <c r="E42" s="8"/>
      <c r="I42" s="7" t="s">
        <v>1</v>
      </c>
    </row>
    <row r="43" spans="1:14" ht="15.6" customHeight="1">
      <c r="A43" s="9" t="s">
        <v>126</v>
      </c>
      <c r="C43" s="10" t="s">
        <v>12</v>
      </c>
      <c r="D43" s="10" t="s">
        <v>49</v>
      </c>
      <c r="E43" s="10" t="s">
        <v>50</v>
      </c>
      <c r="F43" s="10" t="s">
        <v>51</v>
      </c>
      <c r="G43" s="10" t="s">
        <v>38</v>
      </c>
      <c r="I43" s="10" t="s">
        <v>12</v>
      </c>
      <c r="J43" s="10" t="s">
        <v>52</v>
      </c>
      <c r="K43" s="10" t="s">
        <v>53</v>
      </c>
      <c r="L43" s="10" t="s">
        <v>54</v>
      </c>
      <c r="M43" s="10" t="s">
        <v>55</v>
      </c>
    </row>
    <row r="44" spans="1:14" ht="15.6" customHeight="1">
      <c r="A44" s="14"/>
      <c r="B44" s="14"/>
      <c r="C44" s="18"/>
      <c r="D44" s="19"/>
      <c r="E44" s="14"/>
      <c r="F44" s="14"/>
      <c r="G44" s="14"/>
      <c r="H44" s="14"/>
      <c r="I44" s="18"/>
      <c r="J44" s="14"/>
      <c r="K44" s="14"/>
      <c r="L44" s="14"/>
      <c r="M44" s="14"/>
    </row>
    <row r="45" spans="1:14" ht="15.6" customHeight="1">
      <c r="A45" s="1" t="s">
        <v>2</v>
      </c>
      <c r="C45" s="20"/>
      <c r="D45" s="17"/>
      <c r="I45" s="20"/>
    </row>
    <row r="46" spans="1:14" ht="15.6" customHeight="1">
      <c r="A46" s="6" t="s">
        <v>127</v>
      </c>
      <c r="C46" s="119">
        <v>8251</v>
      </c>
      <c r="D46" s="75">
        <v>2102</v>
      </c>
      <c r="E46" s="76">
        <v>2127</v>
      </c>
      <c r="F46" s="76">
        <v>2052</v>
      </c>
      <c r="G46" s="76">
        <v>1970</v>
      </c>
      <c r="H46" s="77"/>
      <c r="I46" s="74">
        <v>7775</v>
      </c>
      <c r="J46" s="76">
        <v>1990</v>
      </c>
      <c r="K46" s="76">
        <v>2011</v>
      </c>
      <c r="L46" s="76">
        <v>1925</v>
      </c>
      <c r="M46" s="76">
        <v>1849</v>
      </c>
    </row>
    <row r="47" spans="1:14" ht="15.6" customHeight="1">
      <c r="A47" s="12" t="s">
        <v>128</v>
      </c>
      <c r="C47" s="120">
        <v>544</v>
      </c>
      <c r="D47" s="79">
        <v>164</v>
      </c>
      <c r="E47" s="80">
        <v>121</v>
      </c>
      <c r="F47" s="80">
        <v>131</v>
      </c>
      <c r="G47" s="80">
        <v>128</v>
      </c>
      <c r="H47" s="77"/>
      <c r="I47" s="78">
        <v>568</v>
      </c>
      <c r="J47" s="80">
        <v>199</v>
      </c>
      <c r="K47" s="80">
        <v>127</v>
      </c>
      <c r="L47" s="80">
        <v>123</v>
      </c>
      <c r="M47" s="80">
        <v>119</v>
      </c>
    </row>
    <row r="48" spans="1:14" ht="15.6" customHeight="1">
      <c r="A48" s="15" t="s">
        <v>2</v>
      </c>
      <c r="B48" s="21"/>
      <c r="C48" s="122">
        <v>8795</v>
      </c>
      <c r="D48" s="86">
        <v>2266</v>
      </c>
      <c r="E48" s="87">
        <v>2248</v>
      </c>
      <c r="F48" s="87">
        <v>2183</v>
      </c>
      <c r="G48" s="87">
        <v>2098</v>
      </c>
      <c r="H48" s="88"/>
      <c r="I48" s="85">
        <v>8343</v>
      </c>
      <c r="J48" s="87">
        <v>2189</v>
      </c>
      <c r="K48" s="87">
        <v>2138</v>
      </c>
      <c r="L48" s="87">
        <v>2048</v>
      </c>
      <c r="M48" s="87">
        <v>1968</v>
      </c>
    </row>
    <row r="49" spans="1:13" ht="15.6" customHeight="1">
      <c r="A49" s="14"/>
      <c r="B49" s="14"/>
      <c r="C49" s="121"/>
      <c r="D49" s="82"/>
      <c r="E49" s="84"/>
      <c r="F49" s="84"/>
      <c r="G49" s="84"/>
      <c r="H49" s="84"/>
      <c r="I49" s="81"/>
      <c r="J49" s="84"/>
      <c r="K49" s="84"/>
      <c r="L49" s="84"/>
      <c r="M49" s="84"/>
    </row>
    <row r="50" spans="1:13" ht="15.6" customHeight="1">
      <c r="A50" s="1" t="s">
        <v>129</v>
      </c>
      <c r="C50" s="119"/>
      <c r="D50" s="75"/>
      <c r="E50" s="77"/>
      <c r="F50" s="77"/>
      <c r="G50" s="77"/>
      <c r="H50" s="77"/>
      <c r="I50" s="74"/>
      <c r="J50" s="77"/>
      <c r="K50" s="77"/>
      <c r="L50" s="77"/>
      <c r="M50" s="77"/>
    </row>
    <row r="51" spans="1:13" ht="15.6" customHeight="1">
      <c r="A51" s="6" t="s">
        <v>130</v>
      </c>
      <c r="C51" s="119">
        <v>2308</v>
      </c>
      <c r="D51" s="75">
        <v>715</v>
      </c>
      <c r="E51" s="76">
        <v>532</v>
      </c>
      <c r="F51" s="76">
        <v>511</v>
      </c>
      <c r="G51" s="76">
        <v>550</v>
      </c>
      <c r="H51" s="77"/>
      <c r="I51" s="74">
        <v>2033</v>
      </c>
      <c r="J51" s="76">
        <v>648</v>
      </c>
      <c r="K51" s="76">
        <v>483</v>
      </c>
      <c r="L51" s="76">
        <v>446</v>
      </c>
      <c r="M51" s="76">
        <v>456</v>
      </c>
    </row>
    <row r="52" spans="1:13" ht="15.6" customHeight="1">
      <c r="A52" s="64" t="s">
        <v>185</v>
      </c>
      <c r="C52" s="120">
        <v>2761</v>
      </c>
      <c r="D52" s="79">
        <v>720</v>
      </c>
      <c r="E52" s="80">
        <v>694</v>
      </c>
      <c r="F52" s="80">
        <v>676</v>
      </c>
      <c r="G52" s="80">
        <v>671</v>
      </c>
      <c r="H52" s="77"/>
      <c r="I52" s="78">
        <v>2768</v>
      </c>
      <c r="J52" s="80">
        <v>686</v>
      </c>
      <c r="K52" s="80">
        <v>693</v>
      </c>
      <c r="L52" s="80">
        <v>685</v>
      </c>
      <c r="M52" s="80">
        <v>704</v>
      </c>
    </row>
    <row r="53" spans="1:13" ht="15.6" customHeight="1">
      <c r="A53" s="15" t="s">
        <v>129</v>
      </c>
      <c r="B53" s="21"/>
      <c r="C53" s="122">
        <v>5069</v>
      </c>
      <c r="D53" s="86">
        <v>1435</v>
      </c>
      <c r="E53" s="87">
        <v>1226</v>
      </c>
      <c r="F53" s="87">
        <v>1187</v>
      </c>
      <c r="G53" s="87">
        <v>1221</v>
      </c>
      <c r="H53" s="88"/>
      <c r="I53" s="85">
        <v>4801</v>
      </c>
      <c r="J53" s="87">
        <v>1334</v>
      </c>
      <c r="K53" s="87">
        <v>1176</v>
      </c>
      <c r="L53" s="87">
        <v>1131</v>
      </c>
      <c r="M53" s="87">
        <v>1160</v>
      </c>
    </row>
    <row r="54" spans="1:13" ht="15.6" customHeight="1">
      <c r="A54" s="14"/>
      <c r="B54" s="14"/>
      <c r="C54" s="121"/>
      <c r="D54" s="82"/>
      <c r="E54" s="84"/>
      <c r="F54" s="84"/>
      <c r="G54" s="84"/>
      <c r="H54" s="84"/>
      <c r="I54" s="81"/>
      <c r="J54" s="84"/>
      <c r="K54" s="84"/>
      <c r="L54" s="84"/>
      <c r="M54" s="84"/>
    </row>
    <row r="55" spans="1:13" ht="15.6" customHeight="1">
      <c r="A55" s="9" t="s">
        <v>11</v>
      </c>
      <c r="C55" s="120">
        <v>3726</v>
      </c>
      <c r="D55" s="79">
        <v>831</v>
      </c>
      <c r="E55" s="80">
        <v>1022</v>
      </c>
      <c r="F55" s="80">
        <v>996</v>
      </c>
      <c r="G55" s="80">
        <v>877</v>
      </c>
      <c r="H55" s="77"/>
      <c r="I55" s="78">
        <v>3542</v>
      </c>
      <c r="J55" s="80">
        <v>855</v>
      </c>
      <c r="K55" s="80">
        <v>962</v>
      </c>
      <c r="L55" s="80">
        <v>917</v>
      </c>
      <c r="M55" s="80">
        <v>808</v>
      </c>
    </row>
    <row r="56" spans="1:13" ht="15.6" customHeight="1">
      <c r="A56" s="14"/>
      <c r="B56" s="14"/>
      <c r="C56" s="121"/>
      <c r="D56" s="82"/>
      <c r="E56" s="84"/>
      <c r="F56" s="84"/>
      <c r="G56" s="84"/>
      <c r="H56" s="84"/>
      <c r="I56" s="81"/>
      <c r="J56" s="84"/>
      <c r="K56" s="84"/>
      <c r="L56" s="84"/>
      <c r="M56" s="84"/>
    </row>
    <row r="57" spans="1:13" ht="15.6" customHeight="1">
      <c r="A57" s="65" t="s">
        <v>190</v>
      </c>
      <c r="C57" s="135">
        <v>0.45200000000000001</v>
      </c>
      <c r="D57" s="45">
        <v>0.39500000000000002</v>
      </c>
      <c r="E57" s="46">
        <v>0.48</v>
      </c>
      <c r="F57" s="46">
        <v>0.48499999999999999</v>
      </c>
      <c r="G57" s="46">
        <v>0.44500000000000001</v>
      </c>
      <c r="H57" s="89"/>
      <c r="I57" s="44">
        <v>0.45600000000000002</v>
      </c>
      <c r="J57" s="46">
        <v>0.43</v>
      </c>
      <c r="K57" s="46">
        <v>0.47799999999999998</v>
      </c>
      <c r="L57" s="46">
        <v>0.47599999999999998</v>
      </c>
      <c r="M57" s="46">
        <v>0.437</v>
      </c>
    </row>
    <row r="58" spans="1:13" ht="15.6" customHeight="1">
      <c r="A58" s="14"/>
      <c r="B58" s="14"/>
      <c r="C58" s="14"/>
      <c r="D58" s="14"/>
      <c r="E58" s="14"/>
      <c r="F58" s="14"/>
      <c r="G58" s="14"/>
      <c r="H58" s="14"/>
      <c r="I58" s="14"/>
      <c r="J58" s="14"/>
      <c r="K58" s="14"/>
      <c r="L58" s="14"/>
      <c r="M58" s="14"/>
    </row>
    <row r="59" spans="1:13" ht="15.6" customHeight="1">
      <c r="A59" s="145" t="s">
        <v>210</v>
      </c>
      <c r="B59" s="142"/>
      <c r="C59" s="142"/>
      <c r="D59" s="142"/>
      <c r="E59" s="142"/>
      <c r="F59" s="142"/>
      <c r="G59" s="142"/>
      <c r="H59" s="142"/>
      <c r="I59" s="142"/>
      <c r="J59" s="142"/>
      <c r="K59" s="142"/>
      <c r="L59" s="142"/>
      <c r="M59" s="142"/>
    </row>
    <row r="60" spans="1:13" ht="15.6" customHeight="1">
      <c r="A60" s="142"/>
      <c r="B60" s="142"/>
      <c r="C60" s="142"/>
      <c r="D60" s="142"/>
      <c r="E60" s="142"/>
      <c r="F60" s="142"/>
      <c r="G60" s="142"/>
      <c r="H60" s="142"/>
      <c r="I60" s="142"/>
      <c r="J60" s="142"/>
      <c r="K60" s="142"/>
      <c r="L60" s="142"/>
      <c r="M60" s="142"/>
    </row>
    <row r="61" spans="1:13" ht="15.6" customHeight="1">
      <c r="A61" s="142"/>
      <c r="B61" s="142"/>
      <c r="C61" s="142"/>
      <c r="D61" s="142"/>
      <c r="E61" s="142"/>
      <c r="F61" s="142"/>
      <c r="G61" s="142"/>
      <c r="H61" s="142"/>
      <c r="I61" s="142"/>
      <c r="J61" s="142"/>
      <c r="K61" s="142"/>
      <c r="L61" s="142"/>
      <c r="M61" s="142"/>
    </row>
    <row r="62" spans="1:13" ht="27.6" customHeight="1">
      <c r="A62" s="142"/>
      <c r="B62" s="142"/>
      <c r="C62" s="142"/>
      <c r="D62" s="142"/>
      <c r="E62" s="142"/>
      <c r="F62" s="142"/>
      <c r="G62" s="142"/>
      <c r="H62" s="142"/>
      <c r="I62" s="142"/>
      <c r="J62" s="142"/>
      <c r="K62" s="142"/>
      <c r="L62" s="142"/>
      <c r="M62" s="142"/>
    </row>
  </sheetData>
  <mergeCells count="2">
    <mergeCell ref="A38:N40"/>
    <mergeCell ref="A59:M62"/>
  </mergeCells>
  <pageMargins left="0.31496062992125984" right="0.31496062992125984" top="0.3543307086614173" bottom="0.3543307086614173" header="0.31496062992125984" footer="0.31496062992125984"/>
  <pageSetup scale="55" orientation="landscape" r:id="rId1"/>
  <headerFooter>
    <oddFooter>&amp;C9&amp;RRogers Communications Inc.
Supplemental Financial Information - Fourth Quarter 2018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53D887667081468DC32A4A2CFF60FA" ma:contentTypeVersion="10" ma:contentTypeDescription="Create a new document." ma:contentTypeScope="" ma:versionID="919eab091b4b659af2d96797b0f41c81">
  <xsd:schema xmlns:xsd="http://www.w3.org/2001/XMLSchema" xmlns:xs="http://www.w3.org/2001/XMLSchema" xmlns:p="http://schemas.microsoft.com/office/2006/metadata/properties" xmlns:ns2="83fb676b-e7e4-403d-9c60-02dcf1d0a413" xmlns:ns3="ab75af2d-d624-42b4-805f-eaf775488956" targetNamespace="http://schemas.microsoft.com/office/2006/metadata/properties" ma:root="true" ma:fieldsID="96d1beadc313615a0851cbebf1d607a2" ns2:_="" ns3:_="">
    <xsd:import namespace="83fb676b-e7e4-403d-9c60-02dcf1d0a413"/>
    <xsd:import namespace="ab75af2d-d624-42b4-805f-eaf77548895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b676b-e7e4-403d-9c60-02dcf1d0a41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75af2d-d624-42b4-805f-eaf77548895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79B55-58D5-4C48-9E9E-2DD6213F7FD7}"/>
</file>

<file path=customXml/itemProps2.xml><?xml version="1.0" encoding="utf-8"?>
<ds:datastoreItem xmlns:ds="http://schemas.openxmlformats.org/officeDocument/2006/customXml" ds:itemID="{7A409B3C-9034-4BB2-AA17-EB1CC2F7026D}">
  <ds:schemaRefs>
    <ds:schemaRef ds:uri="http://schemas.microsoft.com/office/2006/metadata/properties"/>
    <ds:schemaRef ds:uri="http://schemas.microsoft.com/office/2006/documentManagement/types"/>
    <ds:schemaRef ds:uri="297f2f28-7850-4882-8f55-de06ccbfa13c"/>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43fbedeb-653c-43af-9c35-ea7cb58c9a73"/>
    <ds:schemaRef ds:uri="http://www.w3.org/XML/1998/namespace"/>
  </ds:schemaRefs>
</ds:datastoreItem>
</file>

<file path=customXml/itemProps3.xml><?xml version="1.0" encoding="utf-8"?>
<ds:datastoreItem xmlns:ds="http://schemas.openxmlformats.org/officeDocument/2006/customXml" ds:itemID="{0C5CEC5A-8E78-443C-9A81-318E51CE1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Consolidated Financial Results</vt:lpstr>
      <vt:lpstr>Prior Accounting Consol Results</vt:lpstr>
      <vt:lpstr>Additional Information</vt:lpstr>
      <vt:lpstr>Free Cash Flow</vt:lpstr>
      <vt:lpstr>Adjusted Net Debt</vt:lpstr>
      <vt:lpstr>Balance Sheet</vt:lpstr>
      <vt:lpstr>Cash Flow</vt:lpstr>
      <vt:lpstr>Wireless</vt:lpstr>
      <vt:lpstr>Cable</vt:lpstr>
      <vt:lpstr>Media</vt:lpstr>
      <vt:lpstr>Key Performance Indicators</vt:lpstr>
      <vt:lpstr>Non-GAAP Measures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Craig Novorolsky</cp:lastModifiedBy>
  <cp:revision>2</cp:revision>
  <cp:lastPrinted>2019-01-23T22:08:47Z</cp:lastPrinted>
  <dcterms:created xsi:type="dcterms:W3CDTF">2019-01-21T03:58:09Z</dcterms:created>
  <dcterms:modified xsi:type="dcterms:W3CDTF">2019-01-23T23:25:03Z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0x0101002A53D887667081468DC32A4A2CFF60FA</vt:lpwstr>
  </property>
</Properties>
</file>